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ngpointasa-my.sharepoint.com/personal/knut_lilloe_salvesen_strongpoint_com/Documents/Internt/Retur- og Reklmasjonsskjema/"/>
    </mc:Choice>
  </mc:AlternateContent>
  <xr:revisionPtr revIDLastSave="0" documentId="8_{5E50448A-135F-DF4E-9AE5-B27D8C5F1DB1}" xr6:coauthVersionLast="47" xr6:coauthVersionMax="47" xr10:uidLastSave="{00000000-0000-0000-0000-000000000000}"/>
  <workbookProtection workbookAlgorithmName="SHA-512" workbookHashValue="JtHt5G3n7qP+fTcL1Poz2Wo3YYi6ifxR/lpes8YgMuXJhtID4leC1V8Zhk/5WEfHitG3dQreN+vzi253w3QshQ==" workbookSaltValue="PyGgYdiWpdYgOEyZ22alag==" workbookSpinCount="100000" lockStructure="1"/>
  <bookViews>
    <workbookView xWindow="-8900" yWindow="-26520" windowWidth="49240" windowHeight="26360" activeTab="1" xr2:uid="{00000000-000D-0000-FFFF-FFFF00000000}"/>
  </bookViews>
  <sheets>
    <sheet name="Typer" sheetId="2" state="hidden" r:id="rId1"/>
    <sheet name="Reklamasjonsskjema" sheetId="3" r:id="rId2"/>
  </sheets>
  <definedNames>
    <definedName name="_xlnm._FilterDatabase" localSheetId="1" hidden="1">Reklamasjonsskjema!$I$23:$L$37</definedName>
    <definedName name="_xlnm.Print_Area" localSheetId="1">Reklamasjonsskjema!$J$1:$O$53</definedName>
    <definedName name="_xlnm.Extract" localSheetId="1">Reklamasjonsskjema!$L$14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3" l="1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C74" i="3"/>
  <c r="C75" i="3"/>
  <c r="C76" i="3"/>
  <c r="C77" i="3"/>
  <c r="C78" i="3"/>
  <c r="E78" i="3" s="1"/>
  <c r="C79" i="3"/>
  <c r="E79" i="3" s="1"/>
  <c r="C80" i="3"/>
  <c r="E80" i="3" s="1"/>
  <c r="C81" i="3"/>
  <c r="C82" i="3"/>
  <c r="C83" i="3"/>
  <c r="C84" i="3"/>
  <c r="C85" i="3"/>
  <c r="C86" i="3"/>
  <c r="E86" i="3" s="1"/>
  <c r="C87" i="3"/>
  <c r="E87" i="3" s="1"/>
  <c r="C88" i="3"/>
  <c r="E88" i="3" s="1"/>
  <c r="D74" i="3"/>
  <c r="D75" i="3"/>
  <c r="D76" i="3"/>
  <c r="D77" i="3"/>
  <c r="D80" i="3"/>
  <c r="D81" i="3"/>
  <c r="D82" i="3"/>
  <c r="D83" i="3"/>
  <c r="D84" i="3"/>
  <c r="D85" i="3"/>
  <c r="D88" i="3"/>
  <c r="E74" i="3"/>
  <c r="E75" i="3"/>
  <c r="E76" i="3"/>
  <c r="E77" i="3"/>
  <c r="E81" i="3"/>
  <c r="E82" i="3"/>
  <c r="E83" i="3"/>
  <c r="E84" i="3"/>
  <c r="E85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C60" i="3"/>
  <c r="C61" i="3"/>
  <c r="C62" i="3"/>
  <c r="D62" i="3" s="1"/>
  <c r="C63" i="3"/>
  <c r="D63" i="3" s="1"/>
  <c r="C64" i="3"/>
  <c r="E64" i="3" s="1"/>
  <c r="C65" i="3"/>
  <c r="E65" i="3" s="1"/>
  <c r="C66" i="3"/>
  <c r="E66" i="3" s="1"/>
  <c r="C67" i="3"/>
  <c r="E67" i="3" s="1"/>
  <c r="C68" i="3"/>
  <c r="D68" i="3" s="1"/>
  <c r="C69" i="3"/>
  <c r="C70" i="3"/>
  <c r="C71" i="3"/>
  <c r="D71" i="3" s="1"/>
  <c r="C72" i="3"/>
  <c r="D72" i="3" s="1"/>
  <c r="C73" i="3"/>
  <c r="E73" i="3" s="1"/>
  <c r="D60" i="3"/>
  <c r="D61" i="3"/>
  <c r="D69" i="3"/>
  <c r="D70" i="3"/>
  <c r="E60" i="3"/>
  <c r="E61" i="3"/>
  <c r="E62" i="3"/>
  <c r="E68" i="3"/>
  <c r="E69" i="3"/>
  <c r="E70" i="3"/>
  <c r="E71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C59" i="3"/>
  <c r="D59" i="3" s="1"/>
  <c r="E59" i="3"/>
  <c r="F59" i="3"/>
  <c r="G59" i="3"/>
  <c r="C54" i="3"/>
  <c r="D54" i="3" s="1"/>
  <c r="C55" i="3"/>
  <c r="D55" i="3" s="1"/>
  <c r="C56" i="3"/>
  <c r="D56" i="3" s="1"/>
  <c r="C57" i="3"/>
  <c r="D57" i="3" s="1"/>
  <c r="C58" i="3"/>
  <c r="D58" i="3" s="1"/>
  <c r="E58" i="3"/>
  <c r="F54" i="3"/>
  <c r="F55" i="3"/>
  <c r="F56" i="3"/>
  <c r="F57" i="3"/>
  <c r="F58" i="3"/>
  <c r="G54" i="3"/>
  <c r="G55" i="3"/>
  <c r="G56" i="3"/>
  <c r="G57" i="3"/>
  <c r="G58" i="3"/>
  <c r="E72" i="3" l="1"/>
  <c r="D87" i="3"/>
  <c r="D79" i="3"/>
  <c r="D86" i="3"/>
  <c r="D78" i="3"/>
  <c r="E63" i="3"/>
  <c r="D67" i="3"/>
  <c r="D66" i="3"/>
  <c r="D73" i="3"/>
  <c r="D64" i="3"/>
  <c r="D65" i="3"/>
  <c r="E56" i="3"/>
  <c r="E55" i="3"/>
  <c r="E54" i="3"/>
  <c r="E57" i="3"/>
  <c r="F14" i="3" l="1"/>
  <c r="F15" i="3"/>
  <c r="F16" i="3"/>
  <c r="F17" i="3"/>
  <c r="F18" i="3"/>
  <c r="F19" i="3"/>
  <c r="F20" i="3"/>
  <c r="F21" i="3"/>
  <c r="F22" i="3"/>
  <c r="F23" i="3"/>
  <c r="F24" i="3"/>
  <c r="F25" i="3"/>
  <c r="H25" i="3" s="1"/>
  <c r="F26" i="3"/>
  <c r="H26" i="3" s="1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C14" i="3"/>
  <c r="E14" i="3" s="1"/>
  <c r="C15" i="3"/>
  <c r="D15" i="3" s="1"/>
  <c r="C16" i="3"/>
  <c r="E16" i="3" s="1"/>
  <c r="C17" i="3"/>
  <c r="D17" i="3" s="1"/>
  <c r="C18" i="3"/>
  <c r="D18" i="3" s="1"/>
  <c r="C19" i="3"/>
  <c r="D19" i="3" s="1"/>
  <c r="C20" i="3"/>
  <c r="E20" i="3" s="1"/>
  <c r="C21" i="3"/>
  <c r="D21" i="3" s="1"/>
  <c r="C22" i="3"/>
  <c r="E22" i="3" s="1"/>
  <c r="C23" i="3"/>
  <c r="D23" i="3" s="1"/>
  <c r="C24" i="3"/>
  <c r="D24" i="3" s="1"/>
  <c r="C25" i="3"/>
  <c r="D25" i="3" s="1"/>
  <c r="C26" i="3"/>
  <c r="D26" i="3" s="1"/>
  <c r="C27" i="3"/>
  <c r="E27" i="3" s="1"/>
  <c r="C28" i="3"/>
  <c r="D28" i="3" s="1"/>
  <c r="C29" i="3"/>
  <c r="E29" i="3" s="1"/>
  <c r="C30" i="3"/>
  <c r="D30" i="3" s="1"/>
  <c r="C31" i="3"/>
  <c r="E31" i="3" s="1"/>
  <c r="C32" i="3"/>
  <c r="E32" i="3" s="1"/>
  <c r="C33" i="3"/>
  <c r="E33" i="3" s="1"/>
  <c r="C34" i="3"/>
  <c r="E34" i="3" s="1"/>
  <c r="C35" i="3"/>
  <c r="E35" i="3" s="1"/>
  <c r="C36" i="3"/>
  <c r="D36" i="3" s="1"/>
  <c r="C37" i="3"/>
  <c r="E37" i="3" s="1"/>
  <c r="C38" i="3"/>
  <c r="E38" i="3" s="1"/>
  <c r="C39" i="3"/>
  <c r="E39" i="3" s="1"/>
  <c r="C40" i="3"/>
  <c r="E40" i="3" s="1"/>
  <c r="C41" i="3"/>
  <c r="E41" i="3" s="1"/>
  <c r="C42" i="3"/>
  <c r="D42" i="3" s="1"/>
  <c r="C43" i="3"/>
  <c r="E43" i="3" s="1"/>
  <c r="C44" i="3"/>
  <c r="E44" i="3" s="1"/>
  <c r="C45" i="3"/>
  <c r="E45" i="3" s="1"/>
  <c r="C46" i="3"/>
  <c r="E46" i="3" s="1"/>
  <c r="C47" i="3"/>
  <c r="E47" i="3" s="1"/>
  <c r="C48" i="3"/>
  <c r="D48" i="3" s="1"/>
  <c r="C49" i="3"/>
  <c r="D49" i="3" s="1"/>
  <c r="C50" i="3"/>
  <c r="D50" i="3" s="1"/>
  <c r="C51" i="3"/>
  <c r="D51" i="3" s="1"/>
  <c r="C52" i="3"/>
  <c r="E52" i="3" s="1"/>
  <c r="C53" i="3"/>
  <c r="E53" i="3" s="1"/>
  <c r="J31" i="3" a="1"/>
  <c r="J31" i="3" s="1"/>
  <c r="J32" i="3" a="1"/>
  <c r="J32" i="3" s="1"/>
  <c r="J33" i="3" a="1"/>
  <c r="J33" i="3" s="1"/>
  <c r="J36" i="3" a="1"/>
  <c r="J36" i="3" s="1"/>
  <c r="H28" i="3" l="1"/>
  <c r="H27" i="3"/>
  <c r="H24" i="3"/>
  <c r="H21" i="3"/>
  <c r="H20" i="3"/>
  <c r="H19" i="3"/>
  <c r="H23" i="3"/>
  <c r="H22" i="3"/>
  <c r="H17" i="3"/>
  <c r="H16" i="3"/>
  <c r="H15" i="3"/>
  <c r="H14" i="3"/>
  <c r="H18" i="3"/>
  <c r="E30" i="3"/>
  <c r="E51" i="3"/>
  <c r="E50" i="3"/>
  <c r="E49" i="3"/>
  <c r="E48" i="3"/>
  <c r="D47" i="3"/>
  <c r="D46" i="3"/>
  <c r="D53" i="3"/>
  <c r="D44" i="3"/>
  <c r="D31" i="3"/>
  <c r="D52" i="3"/>
  <c r="D45" i="3"/>
  <c r="D39" i="3"/>
  <c r="D38" i="3"/>
  <c r="D37" i="3"/>
  <c r="E36" i="3"/>
  <c r="D35" i="3"/>
  <c r="D34" i="3"/>
  <c r="E42" i="3"/>
  <c r="D41" i="3"/>
  <c r="D33" i="3"/>
  <c r="D43" i="3"/>
  <c r="D40" i="3"/>
  <c r="D32" i="3"/>
  <c r="E28" i="3"/>
  <c r="D29" i="3"/>
  <c r="D27" i="3"/>
  <c r="E26" i="3"/>
  <c r="E25" i="3"/>
  <c r="E24" i="3"/>
  <c r="E23" i="3"/>
  <c r="E15" i="3"/>
  <c r="D22" i="3"/>
  <c r="E21" i="3"/>
  <c r="D20" i="3"/>
  <c r="E19" i="3"/>
  <c r="E18" i="3"/>
  <c r="E17" i="3"/>
  <c r="D16" i="3"/>
  <c r="D14" i="3"/>
  <c r="L15" i="3" l="1" a="1"/>
  <c r="M25" i="3" l="1" a="1"/>
  <c r="M25" i="3" s="1"/>
  <c r="N25" i="3"/>
  <c r="N17" i="3"/>
  <c r="N18" i="3"/>
  <c r="N16" i="3"/>
  <c r="M24" i="3" a="1"/>
  <c r="M24" i="3" s="1"/>
  <c r="N19" i="3"/>
  <c r="N21" i="3"/>
  <c r="N22" i="3"/>
  <c r="N23" i="3"/>
  <c r="N24" i="3"/>
  <c r="N20" i="3"/>
  <c r="L15" i="3"/>
  <c r="M15" i="3" s="1" a="1"/>
  <c r="M15" i="3" s="1"/>
  <c r="M19" i="3" a="1"/>
  <c r="M19" i="3" s="1"/>
  <c r="M20" i="3" a="1"/>
  <c r="M20" i="3" s="1"/>
  <c r="M16" i="3" a="1"/>
  <c r="M16" i="3" s="1"/>
  <c r="M17" i="3" a="1"/>
  <c r="M17" i="3" s="1"/>
  <c r="M21" i="3" a="1"/>
  <c r="M21" i="3" s="1"/>
  <c r="M22" i="3" a="1"/>
  <c r="M22" i="3" s="1"/>
  <c r="M23" i="3" a="1"/>
  <c r="M23" i="3" s="1"/>
  <c r="M18" i="3" a="1"/>
  <c r="M18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<sst xmlns="http://schemas.openxmlformats.org/spreadsheetml/2006/main" count="1109" uniqueCount="449">
  <si>
    <t>Device name</t>
  </si>
  <si>
    <t>Type</t>
  </si>
  <si>
    <t>Article number</t>
  </si>
  <si>
    <t>Resolution</t>
  </si>
  <si>
    <t>Display Size</t>
  </si>
  <si>
    <t>Freezer</t>
  </si>
  <si>
    <t>Scr. Refresh time sec.</t>
  </si>
  <si>
    <t>Process time sec.</t>
  </si>
  <si>
    <t>SmartTAG HD200L</t>
  </si>
  <si>
    <t>DM110</t>
  </si>
  <si>
    <t>SmartTAG M E4 Freezer</t>
  </si>
  <si>
    <t>SmartTAG Color 2.9</t>
  </si>
  <si>
    <t>HM M4 4P</t>
  </si>
  <si>
    <t>E1 HCS</t>
  </si>
  <si>
    <t>EE1 HCN</t>
  </si>
  <si>
    <t>SmartTAG HD S Red</t>
  </si>
  <si>
    <t>DM200</t>
  </si>
  <si>
    <t>SmartTAG HDS</t>
  </si>
  <si>
    <t>E2 HCN EC1</t>
  </si>
  <si>
    <t>SmartTAG Power S</t>
  </si>
  <si>
    <t>EC Spain HCN</t>
  </si>
  <si>
    <t>DM3370 Freezer</t>
  </si>
  <si>
    <t>E2 FVS</t>
  </si>
  <si>
    <t>SmartTAG Power M Plus Freezer</t>
  </si>
  <si>
    <t>SmartTAG M E4</t>
  </si>
  <si>
    <t>E2 HCS</t>
  </si>
  <si>
    <t>SmartTAG HD150 Red</t>
  </si>
  <si>
    <t>SmartTAG HD M</t>
  </si>
  <si>
    <t>SmartTAG L E5</t>
  </si>
  <si>
    <t>E2 HCN Freezer</t>
  </si>
  <si>
    <t>SmartTAG M E5 NFC</t>
  </si>
  <si>
    <t>SmartTAG HD200L Red</t>
  </si>
  <si>
    <t>SmartTAG S A1</t>
  </si>
  <si>
    <t>DM4292A</t>
  </si>
  <si>
    <t>ShelfVision 55 IRTX</t>
  </si>
  <si>
    <t>SmartTAG HDL Red</t>
  </si>
  <si>
    <t>SmartTAG HDL Yellow</t>
  </si>
  <si>
    <t>SmartTAG HDT</t>
  </si>
  <si>
    <t>E3 HCS</t>
  </si>
  <si>
    <t>SmartTAG HD200 Red</t>
  </si>
  <si>
    <t>FVL Promoline</t>
  </si>
  <si>
    <t>SmartTAG M A1</t>
  </si>
  <si>
    <t>SmartTAG S E5</t>
  </si>
  <si>
    <t>SmartTAG Color 7.3</t>
  </si>
  <si>
    <t>SmartTAG HDT Yellow</t>
  </si>
  <si>
    <t>SmartTAG HDS Red</t>
  </si>
  <si>
    <t>SmartTAG M EE1</t>
  </si>
  <si>
    <t>SmartTAG HDS Yellow</t>
  </si>
  <si>
    <t>E1 HCN</t>
  </si>
  <si>
    <t>SmartTAG Color 4.4</t>
  </si>
  <si>
    <t>SmartTAG HD 200 Slim</t>
  </si>
  <si>
    <t>SmartTAG M E5</t>
  </si>
  <si>
    <t>E4 HCM</t>
  </si>
  <si>
    <t>SmartTAG M4 4P</t>
  </si>
  <si>
    <t>SmartTAG M E5 Freezer</t>
  </si>
  <si>
    <t>SmartTAG Power L</t>
  </si>
  <si>
    <t>E4 HCN</t>
  </si>
  <si>
    <t>SmartTAG Power M Red</t>
  </si>
  <si>
    <t>E5 HCN</t>
  </si>
  <si>
    <t>SmartTAG Color 1.6</t>
  </si>
  <si>
    <t>E2 FVL</t>
  </si>
  <si>
    <t>SmartTAG M E4 Led</t>
  </si>
  <si>
    <t>CAM20 IRTX</t>
  </si>
  <si>
    <t>SmartTAG Power M</t>
  </si>
  <si>
    <t>E3 HCN</t>
  </si>
  <si>
    <t>SmartTAG M A1 Freezer</t>
  </si>
  <si>
    <t>HCW C1</t>
  </si>
  <si>
    <t>SmartTAG S E2</t>
  </si>
  <si>
    <t>SmartTAG HD150 Yellow</t>
  </si>
  <si>
    <t>SmartTAG M H1</t>
  </si>
  <si>
    <t>SmartTAG S EE1</t>
  </si>
  <si>
    <t>E7 HCN</t>
  </si>
  <si>
    <t>SmartTAG S H2</t>
  </si>
  <si>
    <t>SmartTAG HD 200</t>
  </si>
  <si>
    <t>SmartTAG HDT Red</t>
  </si>
  <si>
    <t>HM M2 2P</t>
  </si>
  <si>
    <t>SmartTAG L E2</t>
  </si>
  <si>
    <t>SmartTAG M E2 Freezer</t>
  </si>
  <si>
    <t>SmartTAG M E2</t>
  </si>
  <si>
    <t>E4 HCN Freezer</t>
  </si>
  <si>
    <t>SmartTAG Power M2.6 Plus Freezer</t>
  </si>
  <si>
    <t>Euro 3-16 HCS</t>
  </si>
  <si>
    <t>SmartTAG HDM+ Red</t>
  </si>
  <si>
    <t>SmartTAG L H1</t>
  </si>
  <si>
    <t>SmartTAG HD300 Red</t>
  </si>
  <si>
    <t>SmartTAG HD110 Red</t>
  </si>
  <si>
    <t>E5 HCW</t>
  </si>
  <si>
    <t>SmartTAG Power S Red</t>
  </si>
  <si>
    <t>SmartTAG HD200</t>
  </si>
  <si>
    <t>SmartTAG Power Plus M2.6 Red</t>
  </si>
  <si>
    <t>SmartTAG Color 3.0</t>
  </si>
  <si>
    <t>E1 HCW</t>
  </si>
  <si>
    <t>DM4292W</t>
  </si>
  <si>
    <t>Euro 3-16 HN</t>
  </si>
  <si>
    <t>E2 HCN</t>
  </si>
  <si>
    <t>SmartTAG HD150</t>
  </si>
  <si>
    <t>SmartTAG S E4</t>
  </si>
  <si>
    <t>SmartTAG HDM+ Freezer</t>
  </si>
  <si>
    <t>SmartTAG L E4</t>
  </si>
  <si>
    <t>DM3370</t>
  </si>
  <si>
    <t>SmartTAG HDM Yellow</t>
  </si>
  <si>
    <t>HM S 4P</t>
  </si>
  <si>
    <t>SmartTAG Color 2.6</t>
  </si>
  <si>
    <t>DM3370A</t>
  </si>
  <si>
    <t>SmartTAG S E5 NFC</t>
  </si>
  <si>
    <t>DM4292</t>
  </si>
  <si>
    <t>SmartTAG HD 200 Yellow</t>
  </si>
  <si>
    <t>E3 HCW</t>
  </si>
  <si>
    <t>SmartTAG HD110</t>
  </si>
  <si>
    <t>FVS Promoline</t>
  </si>
  <si>
    <t>SmartTAG Power L Red</t>
  </si>
  <si>
    <t>E4 HCS</t>
  </si>
  <si>
    <t>EE1 HCS</t>
  </si>
  <si>
    <t>SmartTAG M2 2P</t>
  </si>
  <si>
    <t>SmartTAG Color 2.2</t>
  </si>
  <si>
    <t>E4 HCW</t>
  </si>
  <si>
    <t>SmartTAG S H1</t>
  </si>
  <si>
    <t>SmartTAG HDL</t>
  </si>
  <si>
    <t>E5 HCS</t>
  </si>
  <si>
    <t>SmartTAG HD110 Yellow</t>
  </si>
  <si>
    <t>SmartTAG HDM</t>
  </si>
  <si>
    <t>SmartTAG Color 2.4</t>
  </si>
  <si>
    <t>DM90</t>
  </si>
  <si>
    <t>#</t>
  </si>
  <si>
    <t>Strekkode</t>
  </si>
  <si>
    <t>Artikkelnummer</t>
  </si>
  <si>
    <t>Beskrivelse</t>
  </si>
  <si>
    <t>Antall</t>
  </si>
  <si>
    <t>BUTIKK</t>
  </si>
  <si>
    <t>ADRESSE</t>
  </si>
  <si>
    <t>TELEFON</t>
  </si>
  <si>
    <t>MOBIL</t>
  </si>
  <si>
    <t>År</t>
  </si>
  <si>
    <t>Uke</t>
  </si>
  <si>
    <t>Oversikt over etiketter som returneres:</t>
  </si>
  <si>
    <t>Etikettene må pakkes på en måte som gjør at de ikke skades under transport.</t>
  </si>
  <si>
    <t>StrongPoint AS</t>
  </si>
  <si>
    <t>Elgfaret 55</t>
  </si>
  <si>
    <t>2335 Stange</t>
  </si>
  <si>
    <t>Att: ESL REKLAMASJON</t>
  </si>
  <si>
    <t>Internt for StrongPoint:</t>
  </si>
  <si>
    <t>Ankommet Stange</t>
  </si>
  <si>
    <t>Videresendt Pricer</t>
  </si>
  <si>
    <t>En kopi av skjema skal sendes til</t>
  </si>
  <si>
    <t>frode.nyhus@strongpoint.com</t>
  </si>
  <si>
    <t>Produsert År</t>
  </si>
  <si>
    <t>KONTAKTPERSON</t>
  </si>
  <si>
    <t>Sendes som Postens Bedriftspakke til følgende adresse:</t>
  </si>
  <si>
    <t xml:space="preserve"> #14011-00</t>
  </si>
  <si>
    <t xml:space="preserve">                   110x110</t>
  </si>
  <si>
    <t xml:space="preserve"> 208x112</t>
  </si>
  <si>
    <t xml:space="preserve">  </t>
  </si>
  <si>
    <t xml:space="preserve">    9.1</t>
  </si>
  <si>
    <t xml:space="preserve">   70.0</t>
  </si>
  <si>
    <t xml:space="preserve">  2.0   </t>
  </si>
  <si>
    <t xml:space="preserve"> #13400</t>
  </si>
  <si>
    <t xml:space="preserve">                      88x80</t>
  </si>
  <si>
    <t xml:space="preserve">   320x192</t>
  </si>
  <si>
    <t xml:space="preserve">    3.0</t>
  </si>
  <si>
    <t xml:space="preserve">   3.0</t>
  </si>
  <si>
    <t xml:space="preserve">   0.0   </t>
  </si>
  <si>
    <t xml:space="preserve"> #13409</t>
  </si>
  <si>
    <t xml:space="preserve"> #13402</t>
  </si>
  <si>
    <t xml:space="preserve">                      91x91</t>
  </si>
  <si>
    <t xml:space="preserve">   480x320</t>
  </si>
  <si>
    <t xml:space="preserve">    0.0</t>
  </si>
  <si>
    <t xml:space="preserve">   7.0</t>
  </si>
  <si>
    <t xml:space="preserve"> #13301</t>
  </si>
  <si>
    <t xml:space="preserve">   172x72</t>
  </si>
  <si>
    <t xml:space="preserve">   </t>
  </si>
  <si>
    <t xml:space="preserve"> #13406</t>
  </si>
  <si>
    <t xml:space="preserve">    20.0</t>
  </si>
  <si>
    <t xml:space="preserve">  8.0</t>
  </si>
  <si>
    <t xml:space="preserve">   2.0   </t>
  </si>
  <si>
    <t xml:space="preserve"> #13412</t>
  </si>
  <si>
    <t xml:space="preserve">   Yes</t>
  </si>
  <si>
    <t xml:space="preserve"> 20.0</t>
  </si>
  <si>
    <t xml:space="preserve"> #13407</t>
  </si>
  <si>
    <t xml:space="preserve">                      87x79</t>
  </si>
  <si>
    <t xml:space="preserve">   230x90</t>
  </si>
  <si>
    <t xml:space="preserve"> #13410</t>
  </si>
  <si>
    <t xml:space="preserve">  12.0</t>
  </si>
  <si>
    <t xml:space="preserve"> #19600</t>
  </si>
  <si>
    <t xml:space="preserve"> #1316</t>
  </si>
  <si>
    <t xml:space="preserve">                       112x112</t>
  </si>
  <si>
    <t xml:space="preserve"> 296x128</t>
  </si>
  <si>
    <t xml:space="preserve">    11.0</t>
  </si>
  <si>
    <t xml:space="preserve"> #13204</t>
  </si>
  <si>
    <t xml:space="preserve">                      88x88</t>
  </si>
  <si>
    <t xml:space="preserve">   320x140</t>
  </si>
  <si>
    <t xml:space="preserve"> #18322</t>
  </si>
  <si>
    <t xml:space="preserve">                      No info</t>
  </si>
  <si>
    <t xml:space="preserve"> No info</t>
  </si>
  <si>
    <t xml:space="preserve">   0.0</t>
  </si>
  <si>
    <t xml:space="preserve"> #18222</t>
  </si>
  <si>
    <t xml:space="preserve"> #18422</t>
  </si>
  <si>
    <t xml:space="preserve"> #18625</t>
  </si>
  <si>
    <t xml:space="preserve"> #18624</t>
  </si>
  <si>
    <t xml:space="preserve"> #18302</t>
  </si>
  <si>
    <t xml:space="preserve"> #18321</t>
  </si>
  <si>
    <t xml:space="preserve"> #18307</t>
  </si>
  <si>
    <t xml:space="preserve">  Yes</t>
  </si>
  <si>
    <t xml:space="preserve"> 0.0</t>
  </si>
  <si>
    <t xml:space="preserve">   10.0  </t>
  </si>
  <si>
    <t xml:space="preserve"> #18202</t>
  </si>
  <si>
    <t xml:space="preserve"> #18312</t>
  </si>
  <si>
    <t xml:space="preserve"> #18212</t>
  </si>
  <si>
    <t xml:space="preserve"> #18412</t>
  </si>
  <si>
    <t xml:space="preserve"> #18041</t>
  </si>
  <si>
    <t xml:space="preserve"> #18310</t>
  </si>
  <si>
    <t xml:space="preserve"> #18311</t>
  </si>
  <si>
    <t xml:space="preserve"> #18210</t>
  </si>
  <si>
    <t xml:space="preserve"> #18410</t>
  </si>
  <si>
    <t xml:space="preserve"> #18320</t>
  </si>
  <si>
    <t xml:space="preserve"> #18220</t>
  </si>
  <si>
    <t xml:space="preserve"> #18420</t>
  </si>
  <si>
    <t xml:space="preserve"> #19326</t>
  </si>
  <si>
    <t xml:space="preserve"> #18317</t>
  </si>
  <si>
    <t xml:space="preserve"> #18319</t>
  </si>
  <si>
    <t xml:space="preserve"> #18219</t>
  </si>
  <si>
    <t xml:space="preserve"> #18213</t>
  </si>
  <si>
    <t xml:space="preserve"> #18619</t>
  </si>
  <si>
    <t xml:space="preserve"> #18614</t>
  </si>
  <si>
    <t>HangTag 1.3 Red</t>
  </si>
  <si>
    <t xml:space="preserve"> #15000-00</t>
  </si>
  <si>
    <t xml:space="preserve">                   188x188</t>
  </si>
  <si>
    <t xml:space="preserve"> 144x200</t>
  </si>
  <si>
    <t xml:space="preserve">    58.0</t>
  </si>
  <si>
    <t xml:space="preserve">  6.0</t>
  </si>
  <si>
    <t xml:space="preserve"> #18413</t>
  </si>
  <si>
    <t xml:space="preserve"> #18052</t>
  </si>
  <si>
    <t xml:space="preserve"> #18053</t>
  </si>
  <si>
    <t xml:space="preserve"> #18055</t>
  </si>
  <si>
    <t xml:space="preserve"> #66310-00</t>
  </si>
  <si>
    <t xml:space="preserve"> #16941-0001/16941-4001</t>
  </si>
  <si>
    <t xml:space="preserve">      144x144</t>
  </si>
  <si>
    <t xml:space="preserve"> 168x168</t>
  </si>
  <si>
    <t xml:space="preserve">    53.0</t>
  </si>
  <si>
    <t xml:space="preserve"> #16954-0001</t>
  </si>
  <si>
    <t xml:space="preserve">                 140x140</t>
  </si>
  <si>
    <t xml:space="preserve"> 152x152</t>
  </si>
  <si>
    <t xml:space="preserve">    51.0</t>
  </si>
  <si>
    <t xml:space="preserve">  5.0</t>
  </si>
  <si>
    <t xml:space="preserve"> #16955-0001</t>
  </si>
  <si>
    <t xml:space="preserve">                 110x110</t>
  </si>
  <si>
    <t xml:space="preserve"> 112x208</t>
  </si>
  <si>
    <t xml:space="preserve">    50.0</t>
  </si>
  <si>
    <t xml:space="preserve"> #16942-0001</t>
  </si>
  <si>
    <t xml:space="preserve">                 144x144</t>
  </si>
  <si>
    <t xml:space="preserve"> 168x296</t>
  </si>
  <si>
    <t xml:space="preserve">  11.0</t>
  </si>
  <si>
    <t xml:space="preserve"> #16946-0001</t>
  </si>
  <si>
    <t xml:space="preserve">                 125x125</t>
  </si>
  <si>
    <t xml:space="preserve"> 152x296</t>
  </si>
  <si>
    <t xml:space="preserve">    67.0</t>
  </si>
  <si>
    <t xml:space="preserve">  10.0</t>
  </si>
  <si>
    <t xml:space="preserve"> #16947-0001</t>
  </si>
  <si>
    <t xml:space="preserve">                 112x112</t>
  </si>
  <si>
    <t xml:space="preserve"> 128x296</t>
  </si>
  <si>
    <t xml:space="preserve">    55.0</t>
  </si>
  <si>
    <t xml:space="preserve">  9.0</t>
  </si>
  <si>
    <t xml:space="preserve"> #16943-0001/16943-4001</t>
  </si>
  <si>
    <t xml:space="preserve"> 168x400</t>
  </si>
  <si>
    <t xml:space="preserve">  17.0</t>
  </si>
  <si>
    <t>SmartTAG Color 4.2</t>
  </si>
  <si>
    <t xml:space="preserve"> #19731-03</t>
  </si>
  <si>
    <t xml:space="preserve">                   119x119</t>
  </si>
  <si>
    <t xml:space="preserve"> 400x300</t>
  </si>
  <si>
    <t xml:space="preserve">    59.0</t>
  </si>
  <si>
    <t xml:space="preserve">  26.0</t>
  </si>
  <si>
    <t xml:space="preserve">  0.0   </t>
  </si>
  <si>
    <t xml:space="preserve"> #19735-03/19735-43</t>
  </si>
  <si>
    <t xml:space="preserve">          144x144</t>
  </si>
  <si>
    <t xml:space="preserve"> 512x368</t>
  </si>
  <si>
    <t xml:space="preserve">    56.0</t>
  </si>
  <si>
    <t xml:space="preserve">  41.0</t>
  </si>
  <si>
    <t xml:space="preserve"> #19835-03</t>
  </si>
  <si>
    <t xml:space="preserve">                   125x125</t>
  </si>
  <si>
    <t xml:space="preserve"> 800x480</t>
  </si>
  <si>
    <t xml:space="preserve">    78.0</t>
  </si>
  <si>
    <t xml:space="preserve">  86.0</t>
  </si>
  <si>
    <t>SmartTAG Color 7.5</t>
  </si>
  <si>
    <t xml:space="preserve"> #19833-03/19833-43</t>
  </si>
  <si>
    <t xml:space="preserve">          124x124</t>
  </si>
  <si>
    <t xml:space="preserve">    79.0</t>
  </si>
  <si>
    <t xml:space="preserve">  82.0</t>
  </si>
  <si>
    <t xml:space="preserve"> #19700-01</t>
  </si>
  <si>
    <t xml:space="preserve">                   120x120</t>
  </si>
  <si>
    <t xml:space="preserve">    18.0</t>
  </si>
  <si>
    <t xml:space="preserve">  29.0</t>
  </si>
  <si>
    <t xml:space="preserve"> #19720-01</t>
  </si>
  <si>
    <t xml:space="preserve">    73.0</t>
  </si>
  <si>
    <t xml:space="preserve">  69.0</t>
  </si>
  <si>
    <t xml:space="preserve"> 19730-01</t>
  </si>
  <si>
    <t xml:space="preserve">                    120x120</t>
  </si>
  <si>
    <t xml:space="preserve">    57.4</t>
  </si>
  <si>
    <t xml:space="preserve"> #19751-01</t>
  </si>
  <si>
    <t xml:space="preserve">                   138x138</t>
  </si>
  <si>
    <t xml:space="preserve"> 648x480</t>
  </si>
  <si>
    <t xml:space="preserve">    17.0</t>
  </si>
  <si>
    <t xml:space="preserve">  35.0</t>
  </si>
  <si>
    <t xml:space="preserve"> #19760-01</t>
  </si>
  <si>
    <t xml:space="preserve">                   132x132</t>
  </si>
  <si>
    <t xml:space="preserve"> 600x448</t>
  </si>
  <si>
    <t xml:space="preserve">  57.1</t>
  </si>
  <si>
    <t xml:space="preserve"> #19761-01</t>
  </si>
  <si>
    <t xml:space="preserve">    75.0</t>
  </si>
  <si>
    <t xml:space="preserve">  71.0</t>
  </si>
  <si>
    <t xml:space="preserve"> #19761-33</t>
  </si>
  <si>
    <t xml:space="preserve"> 19771-03</t>
  </si>
  <si>
    <t xml:space="preserve">                    138x138</t>
  </si>
  <si>
    <t xml:space="preserve">    37.8</t>
  </si>
  <si>
    <t xml:space="preserve">  67.1</t>
  </si>
  <si>
    <t xml:space="preserve"> #19801-01</t>
  </si>
  <si>
    <t xml:space="preserve">                   100x100</t>
  </si>
  <si>
    <t xml:space="preserve"> 640x384</t>
  </si>
  <si>
    <t xml:space="preserve">    21.5</t>
  </si>
  <si>
    <t xml:space="preserve">  64.0</t>
  </si>
  <si>
    <t xml:space="preserve"> #13411</t>
  </si>
  <si>
    <t xml:space="preserve">                      126x126</t>
  </si>
  <si>
    <t xml:space="preserve"> 480x800</t>
  </si>
  <si>
    <t xml:space="preserve">    12.0</t>
  </si>
  <si>
    <t xml:space="preserve"> #19802-01</t>
  </si>
  <si>
    <t xml:space="preserve">  45.0</t>
  </si>
  <si>
    <t xml:space="preserve"> #19822-01</t>
  </si>
  <si>
    <t xml:space="preserve">    62.0</t>
  </si>
  <si>
    <t xml:space="preserve">  90.0</t>
  </si>
  <si>
    <t xml:space="preserve"> #19822-31</t>
  </si>
  <si>
    <t xml:space="preserve">  88.0</t>
  </si>
  <si>
    <t xml:space="preserve"> #19821-01</t>
  </si>
  <si>
    <t xml:space="preserve">    105.0</t>
  </si>
  <si>
    <t xml:space="preserve"> 90.0</t>
  </si>
  <si>
    <t xml:space="preserve"> #19800</t>
  </si>
  <si>
    <t xml:space="preserve">    32.0</t>
  </si>
  <si>
    <t xml:space="preserve"> #19831-01</t>
  </si>
  <si>
    <t xml:space="preserve">                   99x99</t>
  </si>
  <si>
    <t xml:space="preserve">   640x384</t>
  </si>
  <si>
    <t xml:space="preserve"> 47.0</t>
  </si>
  <si>
    <t xml:space="preserve"> #19860-03/19860-43</t>
  </si>
  <si>
    <t xml:space="preserve">          131x131</t>
  </si>
  <si>
    <t xml:space="preserve"> 1304x984</t>
  </si>
  <si>
    <t xml:space="preserve"> </t>
  </si>
  <si>
    <t xml:space="preserve">    96.0</t>
  </si>
  <si>
    <t xml:space="preserve">  276.0</t>
  </si>
  <si>
    <t xml:space="preserve"> 0.0   </t>
  </si>
  <si>
    <t xml:space="preserve"> #19601-01/19603-01</t>
  </si>
  <si>
    <t xml:space="preserve">          112x112</t>
  </si>
  <si>
    <t xml:space="preserve">    15.0</t>
  </si>
  <si>
    <t xml:space="preserve"> #19620-01/19620-21/19623-01</t>
  </si>
  <si>
    <t xml:space="preserve"> 112x112</t>
  </si>
  <si>
    <t xml:space="preserve">  30.0</t>
  </si>
  <si>
    <t xml:space="preserve"> #19620-31/19623-31</t>
  </si>
  <si>
    <t xml:space="preserve">    61.0</t>
  </si>
  <si>
    <t xml:space="preserve"> #19633-01/19630-01</t>
  </si>
  <si>
    <t xml:space="preserve">          110x110</t>
  </si>
  <si>
    <t xml:space="preserve">    84.0</t>
  </si>
  <si>
    <t xml:space="preserve">  8.5</t>
  </si>
  <si>
    <t xml:space="preserve"> #19501-01/19501-21/19503-01</t>
  </si>
  <si>
    <t xml:space="preserve"> 110x110</t>
  </si>
  <si>
    <t xml:space="preserve">    24.0</t>
  </si>
  <si>
    <t xml:space="preserve"> #19500</t>
  </si>
  <si>
    <t xml:space="preserve">    6.0</t>
  </si>
  <si>
    <t xml:space="preserve"> #19513-01/19513-91</t>
  </si>
  <si>
    <t xml:space="preserve">    70.0</t>
  </si>
  <si>
    <t xml:space="preserve"> #19520-01/19520-21/19523-01</t>
  </si>
  <si>
    <t xml:space="preserve">    45.0</t>
  </si>
  <si>
    <t xml:space="preserve">  15.0</t>
  </si>
  <si>
    <t xml:space="preserve"> #19523-13</t>
  </si>
  <si>
    <t xml:space="preserve">    37.0</t>
  </si>
  <si>
    <t xml:space="preserve">  3.9</t>
  </si>
  <si>
    <t xml:space="preserve"> #19533-01/19530-01</t>
  </si>
  <si>
    <t xml:space="preserve">  4.1</t>
  </si>
  <si>
    <t xml:space="preserve"> #19100-00/19100-01/19103-01</t>
  </si>
  <si>
    <t xml:space="preserve"> 184x184</t>
  </si>
  <si>
    <t xml:space="preserve"> 200x188</t>
  </si>
  <si>
    <t xml:space="preserve">    16.0</t>
  </si>
  <si>
    <t xml:space="preserve"> #19102-01/19105-01</t>
  </si>
  <si>
    <t xml:space="preserve">          140x140</t>
  </si>
  <si>
    <t xml:space="preserve">    18.4</t>
  </si>
  <si>
    <t xml:space="preserve"> #19122-01/19122-21/19123-01</t>
  </si>
  <si>
    <t xml:space="preserve"> 140x140</t>
  </si>
  <si>
    <t xml:space="preserve">    30.0</t>
  </si>
  <si>
    <t xml:space="preserve"> #19120</t>
  </si>
  <si>
    <t xml:space="preserve">                      186x186</t>
  </si>
  <si>
    <t xml:space="preserve">    40.0</t>
  </si>
  <si>
    <t xml:space="preserve"> #19130-01/19133-01</t>
  </si>
  <si>
    <t xml:space="preserve">    106.0</t>
  </si>
  <si>
    <t xml:space="preserve"> 5.0</t>
  </si>
  <si>
    <t xml:space="preserve"> #19550-01/19553-01</t>
  </si>
  <si>
    <t xml:space="preserve">          117x117</t>
  </si>
  <si>
    <t xml:space="preserve"> 264x176</t>
  </si>
  <si>
    <t xml:space="preserve">    28.0</t>
  </si>
  <si>
    <t xml:space="preserve">  5.5</t>
  </si>
  <si>
    <t xml:space="preserve"> #19560-01/19563-01</t>
  </si>
  <si>
    <t xml:space="preserve">    60.0</t>
  </si>
  <si>
    <t xml:space="preserve"> #19570-01/19573-01</t>
  </si>
  <si>
    <t xml:space="preserve">    52.7</t>
  </si>
  <si>
    <t xml:space="preserve"> #19402</t>
  </si>
  <si>
    <t xml:space="preserve">   2.3   </t>
  </si>
  <si>
    <t xml:space="preserve"> #19410</t>
  </si>
  <si>
    <t xml:space="preserve"> #19420-02/19420-02-01</t>
  </si>
  <si>
    <t xml:space="preserve">       No info</t>
  </si>
  <si>
    <t xml:space="preserve"> #19420</t>
  </si>
  <si>
    <t xml:space="preserve"> #19425</t>
  </si>
  <si>
    <t xml:space="preserve"> #19452</t>
  </si>
  <si>
    <t xml:space="preserve"> #19453</t>
  </si>
  <si>
    <t xml:space="preserve"> #19327</t>
  </si>
  <si>
    <t xml:space="preserve"> #19328</t>
  </si>
  <si>
    <t xml:space="preserve"> #19302</t>
  </si>
  <si>
    <t xml:space="preserve"> #19307</t>
  </si>
  <si>
    <t xml:space="preserve">   10.3  </t>
  </si>
  <si>
    <t xml:space="preserve"> #19310</t>
  </si>
  <si>
    <t xml:space="preserve"> #19311</t>
  </si>
  <si>
    <t xml:space="preserve"> #19312</t>
  </si>
  <si>
    <t xml:space="preserve"> #19320</t>
  </si>
  <si>
    <t xml:space="preserve"> #19323-02/19323-02-01</t>
  </si>
  <si>
    <t xml:space="preserve"> #19323</t>
  </si>
  <si>
    <t xml:space="preserve"> #19331</t>
  </si>
  <si>
    <t xml:space="preserve"> #19319</t>
  </si>
  <si>
    <t xml:space="preserve"> #19325</t>
  </si>
  <si>
    <t xml:space="preserve"> #16603-0000/16603-0001</t>
  </si>
  <si>
    <t xml:space="preserve">      112x112</t>
  </si>
  <si>
    <t xml:space="preserve">    14.0</t>
  </si>
  <si>
    <t xml:space="preserve">  3.0</t>
  </si>
  <si>
    <t xml:space="preserve"> #16623-0000/16623-0001</t>
  </si>
  <si>
    <t xml:space="preserve">    69.0</t>
  </si>
  <si>
    <t xml:space="preserve"> #16503-0000/16503-0001</t>
  </si>
  <si>
    <t xml:space="preserve">      110x110</t>
  </si>
  <si>
    <t xml:space="preserve">  2.0</t>
  </si>
  <si>
    <t xml:space="preserve"> #16413-0001</t>
  </si>
  <si>
    <t xml:space="preserve"> 296x152</t>
  </si>
  <si>
    <t xml:space="preserve"> 70.0</t>
  </si>
  <si>
    <t xml:space="preserve">  4.0</t>
  </si>
  <si>
    <t xml:space="preserve"> #16513-0001</t>
  </si>
  <si>
    <t xml:space="preserve"> 70.5</t>
  </si>
  <si>
    <t xml:space="preserve"> #16523-0000/16523-0001</t>
  </si>
  <si>
    <t xml:space="preserve"> #16423-0001</t>
  </si>
  <si>
    <t xml:space="preserve">    63.0</t>
  </si>
  <si>
    <t xml:space="preserve"> #16103-0000</t>
  </si>
  <si>
    <t xml:space="preserve"> #16123-0000</t>
  </si>
  <si>
    <t xml:space="preserve"> #19227</t>
  </si>
  <si>
    <t xml:space="preserve"> #19202</t>
  </si>
  <si>
    <t xml:space="preserve"> #19210</t>
  </si>
  <si>
    <t xml:space="preserve"> #19220</t>
  </si>
  <si>
    <t xml:space="preserve"> #19231</t>
  </si>
  <si>
    <t xml:space="preserve"> #19219</t>
  </si>
  <si>
    <t xml:space="preserve"> #19225</t>
  </si>
  <si>
    <t xml:space="preserve"> #19226</t>
  </si>
  <si>
    <t>Kolonne1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</si>
</sst>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19" fillId="0" borderId="10" xfId="0" applyFont="1" applyBorder="1"/>
    <xf numFmtId="0" fontId="19" fillId="0" borderId="0" xfId="0" applyFont="1"/>
    <xf numFmtId="0" fontId="19" fillId="0" borderId="17" xfId="0" applyFont="1" applyBorder="1"/>
    <xf numFmtId="0" fontId="0" fillId="0" borderId="10" xfId="0" applyBorder="1"/>
    <xf numFmtId="0" fontId="0" fillId="34" borderId="11" xfId="0" applyFill="1" applyBorder="1" applyAlignment="1">
      <alignment horizontal="right"/>
    </xf>
    <xf numFmtId="0" fontId="18" fillId="34" borderId="12" xfId="0" applyFont="1" applyFill="1" applyBorder="1"/>
    <xf numFmtId="0" fontId="18" fillId="34" borderId="13" xfId="0" applyFont="1" applyFill="1" applyBorder="1" applyAlignment="1">
      <alignment horizontal="right"/>
    </xf>
    <xf numFmtId="0" fontId="19" fillId="34" borderId="16" xfId="0" applyFont="1" applyFill="1" applyBorder="1"/>
    <xf numFmtId="0" fontId="23" fillId="34" borderId="14" xfId="0" applyFont="1" applyFill="1" applyBorder="1"/>
    <xf numFmtId="0" fontId="23" fillId="34" borderId="15" xfId="0" applyFont="1" applyFill="1" applyBorder="1"/>
    <xf numFmtId="0" fontId="20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0" xfId="0" applyAlignment="1">
      <alignment horizontal="center"/>
    </xf>
    <xf numFmtId="49" fontId="0" fillId="33" borderId="0" xfId="0" applyNumberFormat="1" applyFill="1" applyProtection="1">
      <protection locked="0"/>
    </xf>
    <xf numFmtId="49" fontId="0" fillId="0" borderId="0" xfId="0" applyNumberFormat="1" applyProtection="1">
      <protection locked="0"/>
    </xf>
    <xf numFmtId="0" fontId="26" fillId="0" borderId="0" xfId="42" applyFont="1" applyFill="1"/>
    <xf numFmtId="49" fontId="0" fillId="33" borderId="0" xfId="0" applyNumberFormat="1" applyFill="1"/>
    <xf numFmtId="49" fontId="0" fillId="0" borderId="0" xfId="0" applyNumberFormat="1"/>
    <xf numFmtId="0" fontId="24" fillId="35" borderId="19" xfId="0" applyFont="1" applyFill="1" applyBorder="1"/>
    <xf numFmtId="0" fontId="0" fillId="35" borderId="20" xfId="0" applyFill="1" applyBorder="1"/>
    <xf numFmtId="0" fontId="24" fillId="35" borderId="21" xfId="0" applyFont="1" applyFill="1" applyBorder="1"/>
    <xf numFmtId="0" fontId="0" fillId="35" borderId="22" xfId="0" applyFill="1" applyBorder="1"/>
    <xf numFmtId="0" fontId="24" fillId="35" borderId="23" xfId="0" applyFont="1" applyFill="1" applyBorder="1"/>
    <xf numFmtId="0" fontId="0" fillId="35" borderId="24" xfId="0" applyFill="1" applyBorder="1"/>
    <xf numFmtId="0" fontId="0" fillId="35" borderId="27" xfId="0" applyFill="1" applyBorder="1"/>
    <xf numFmtId="0" fontId="24" fillId="35" borderId="0" xfId="0" applyFont="1" applyFill="1"/>
    <xf numFmtId="0" fontId="0" fillId="35" borderId="0" xfId="0" applyFill="1"/>
    <xf numFmtId="0" fontId="16" fillId="34" borderId="10" xfId="0" applyFont="1" applyFill="1" applyBorder="1" applyAlignment="1">
      <alignment vertical="center"/>
    </xf>
    <xf numFmtId="0" fontId="24" fillId="35" borderId="27" xfId="0" applyFont="1" applyFill="1" applyBorder="1"/>
    <xf numFmtId="0" fontId="20" fillId="0" borderId="18" xfId="0" applyFont="1" applyBorder="1"/>
    <xf numFmtId="0" fontId="26" fillId="0" borderId="18" xfId="42" applyFont="1" applyFill="1" applyBorder="1"/>
    <xf numFmtId="0" fontId="26" fillId="0" borderId="0" xfId="42" applyFont="1"/>
    <xf numFmtId="0" fontId="20" fillId="0" borderId="25" xfId="0" applyFont="1" applyBorder="1" applyAlignment="1" applyProtection="1">
      <alignment horizontal="left"/>
      <protection locked="0"/>
    </xf>
    <xf numFmtId="0" fontId="20" fillId="0" borderId="26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right"/>
    </xf>
    <xf numFmtId="0" fontId="0" fillId="0" borderId="0" xfId="0" applyNumberFormat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17"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protection locked="0" hidden="0"/>
    </dxf>
    <dxf>
      <numFmt numFmtId="0" formatCode="General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11</xdr:col>
      <xdr:colOff>1790700</xdr:colOff>
      <xdr:row>16</xdr:row>
      <xdr:rowOff>12700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83244B0-B3BC-A88E-4B17-3EA381EC1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" r="-298"/>
        <a:stretch/>
      </xdr:blipFill>
      <xdr:spPr bwMode="auto">
        <a:xfrm>
          <a:off x="7281333" y="0"/>
          <a:ext cx="2400300" cy="394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12</xdr:col>
      <xdr:colOff>381000</xdr:colOff>
      <xdr:row>3</xdr:row>
      <xdr:rowOff>127000</xdr:rowOff>
    </xdr:from>
    <xdr:to>
      <xdr:col>14</xdr:col>
      <xdr:colOff>0</xdr:colOff>
      <xdr:row>4</xdr:row>
      <xdr:rowOff>279400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DF1F84B6-2E1E-6940-9846-457D09B73E9F}"/>
            </a:ext>
          </a:extLst>
        </xdr:cNvPr>
        <xdr:cNvSpPr txBox="1"/>
      </xdr:nvSpPr>
      <xdr:spPr>
        <a:xfrm>
          <a:off x="8978900" y="698500"/>
          <a:ext cx="35687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/>
            <a:t>REKLAMASJON PÅ PRICER ETIKETTER</a:t>
          </a:r>
        </a:p>
      </xdr:txBody>
    </xdr:sp>
    <xdr:clientData/>
  </xdr:twoCellAnchor>
  <xdr:twoCellAnchor>
    <xdr:from>
      <xdr:col>1</xdr:col>
      <xdr:colOff>101600</xdr:colOff>
      <xdr:row>3</xdr:row>
      <xdr:rowOff>88900</xdr:rowOff>
    </xdr:from>
    <xdr:to>
      <xdr:col>7</xdr:col>
      <xdr:colOff>800100</xdr:colOff>
      <xdr:row>9</xdr:row>
      <xdr:rowOff>283633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5887D998-EB27-655A-3D50-BC6A63551139}"/>
            </a:ext>
          </a:extLst>
        </xdr:cNvPr>
        <xdr:cNvSpPr txBox="1"/>
      </xdr:nvSpPr>
      <xdr:spPr>
        <a:xfrm>
          <a:off x="347133" y="673100"/>
          <a:ext cx="6218767" cy="187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/>
            <a:t>Skann inn strekkoden på de etikettene dere ønsker å returnere for reklamasjon.</a:t>
          </a:r>
        </a:p>
        <a:p>
          <a:r>
            <a:rPr lang="nb-NO" sz="1400"/>
            <a:t>Fyll</a:t>
          </a:r>
          <a:r>
            <a:rPr lang="nb-NO" sz="1400" baseline="0"/>
            <a:t> deretter inn informasjonen om butikk og kontaktdetaljer i skjema til høyre.</a:t>
          </a:r>
        </a:p>
        <a:p>
          <a:r>
            <a:rPr lang="nb-NO" sz="1400" baseline="0"/>
            <a:t>Skriv skjema ut og legg det ved forsendelsen.</a:t>
          </a:r>
        </a:p>
        <a:p>
          <a:r>
            <a:rPr lang="nb-NO" sz="1400" baseline="0"/>
            <a:t>Send skjema som PDF til epostadressen nederst på skjema.</a:t>
          </a:r>
        </a:p>
        <a:p>
          <a:endParaRPr lang="nb-NO" sz="1400" baseline="0"/>
        </a:p>
        <a:p>
          <a:r>
            <a:rPr lang="nb-NO" sz="1400" baseline="0"/>
            <a:t>Send forsendelsen til adressen på skjema.</a:t>
          </a:r>
        </a:p>
        <a:p>
          <a:endParaRPr lang="nb-NO" sz="1400"/>
        </a:p>
      </xdr:txBody>
    </xdr:sp>
    <xdr:clientData/>
  </xdr:twoCellAnchor>
  <xdr:twoCellAnchor>
    <xdr:from>
      <xdr:col>9</xdr:col>
      <xdr:colOff>270933</xdr:colOff>
      <xdr:row>32</xdr:row>
      <xdr:rowOff>33865</xdr:rowOff>
    </xdr:from>
    <xdr:to>
      <xdr:col>14</xdr:col>
      <xdr:colOff>211666</xdr:colOff>
      <xdr:row>44</xdr:row>
      <xdr:rowOff>169332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82578A07-A4E9-0D08-7A0B-6E675AA0B14C}"/>
            </a:ext>
          </a:extLst>
        </xdr:cNvPr>
        <xdr:cNvSpPr txBox="1"/>
      </xdr:nvSpPr>
      <xdr:spPr>
        <a:xfrm>
          <a:off x="7552266" y="7408332"/>
          <a:ext cx="6900333" cy="29294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skjemaet skal fylles ut og sendes inn til StrongPoint dersom du ønsker å reklamere på ESL-etiketter som er innenfor garantibetingelsene.</a:t>
          </a:r>
          <a:endParaRPr lang="nb-NO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Bruk en pc med strekkodeleser og skann strekkoden på Pricer-etikettene inn i tabellen til</a:t>
          </a:r>
          <a:r>
            <a:rPr lang="nb-NO" sz="12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venstre</a:t>
          </a:r>
          <a:r>
            <a:rPr lang="nb-NO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nb-NO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Når du har skannet alle etikettene, fyller du ut informasjon om butikken og kontaktdetaljer i skjemaet, skriver dette ut og legger det ved returforsendelsen.</a:t>
          </a:r>
        </a:p>
        <a:p>
          <a:endParaRPr lang="nb-NO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tillegg sender du samme skjema til e-postadressen oppgitt nedenfor.</a:t>
          </a:r>
          <a:endParaRPr lang="nb-NO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Kunde dekker fraktkostnader til StrongPoint, og Strongpoint dekker fraktkostnader for utsendelse av nye etiketter. </a:t>
          </a:r>
          <a:r>
            <a:rPr lang="nb-NO" sz="12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Sendinger som</a:t>
          </a:r>
          <a:r>
            <a:rPr lang="nb-NO" sz="1200" b="1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ikke er sendt som Bedriftspakke vil ikke bli behandlet.</a:t>
          </a:r>
          <a:endParaRPr lang="nb-NO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20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Ved innsendelse av dette skjema aksepterer kunde at returnerte etiketter som </a:t>
          </a:r>
          <a:r>
            <a:rPr lang="nb-NO" sz="1200" b="0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ikke</a:t>
          </a:r>
          <a:r>
            <a:rPr lang="nb-NO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dekkes av garanti, vil bli avhendet på en miljømessig riktig</a:t>
          </a:r>
          <a:r>
            <a:rPr lang="nb-NO" sz="12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måte</a:t>
          </a:r>
          <a:r>
            <a:rPr lang="nb-NO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nb-NO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SL_Support_5_48_0" displayName="ESL_Support_5_48_0" ref="A1:I135" totalsRowShown="0">
  <autoFilter ref="A1:I135" xr:uid="{00000000-0009-0000-0100-000001000000}"/>
  <sortState xmlns:xlrd2="http://schemas.microsoft.com/office/spreadsheetml/2017/richdata2" ref="A2:H132">
    <sortCondition ref="B1:B132"/>
  </sortState>
  <tableColumns count="9">
    <tableColumn id="1" xr3:uid="{00000000-0010-0000-0000-000001000000}" name="Device name" dataDxfId="16"/>
    <tableColumn id="2" xr3:uid="{00000000-0010-0000-0000-000002000000}" name="Type"/>
    <tableColumn id="3" xr3:uid="{00000000-0010-0000-0000-000003000000}" name="Article number" dataDxfId="15"/>
    <tableColumn id="4" xr3:uid="{00000000-0010-0000-0000-000004000000}" name="Resolution" dataDxfId="14"/>
    <tableColumn id="5" xr3:uid="{00000000-0010-0000-0000-000005000000}" name="Display Size" dataDxfId="13"/>
    <tableColumn id="6" xr3:uid="{00000000-0010-0000-0000-000006000000}" name="Freezer" dataDxfId="12"/>
    <tableColumn id="7" xr3:uid="{00000000-0010-0000-0000-000007000000}" name="Scr. Refresh time sec." dataDxfId="11"/>
    <tableColumn id="8" xr3:uid="{00000000-0010-0000-0000-000008000000}" name="Process time sec." dataDxfId="10"/>
    <tableColumn id="9" xr3:uid="{608A8E13-4F1C-7343-B21F-93090C61BC1D}" name="Kolonne1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FBC09F-5B4E-144E-80E7-F3CCF4E4F3AA}" name="Tabell2" displayName="Tabell2" ref="B13:H88" totalsRowShown="0" headerRowDxfId="9" dataDxfId="8">
  <tableColumns count="7">
    <tableColumn id="1" xr3:uid="{2130E523-34DB-3147-BFF4-C77665530A72}" name="Strekkode" dataDxfId="4"/>
    <tableColumn id="2" xr3:uid="{1C903E91-C52D-9240-890E-CC486F7D3C3B}" name="Type" dataDxfId="3">
      <calculatedColumnFormula>IF(Tabell2[[#This Row],[Strekkode]]="","",_xlfn.NUMBERVALUE(MID(B14,13,4),",","."))</calculatedColumnFormula>
    </tableColumn>
    <tableColumn id="3" xr3:uid="{2B3DD5EF-040C-474C-8CF2-76A16686B67F}" name="Artikkelnummer" dataDxfId="1">
      <calculatedColumnFormula>IF(Tabell2[[#This Row],[Strekkode]]="","",_xlfn.XLOOKUP(C14,Typer!B:B,Typer!C:C,"Ukjent",0,1))</calculatedColumnFormula>
    </tableColumn>
    <tableColumn id="4" xr3:uid="{1894463C-EAF0-9F4C-A831-9123B54CD777}" name="Beskrivelse" dataDxfId="2">
      <calculatedColumnFormula>IF(Tabell2[[#This Row],[Strekkode]]="","",_xlfn.XLOOKUP(C14,Typer!B:B,Typer!A:A,"Ukjent",0,1))</calculatedColumnFormula>
    </tableColumn>
    <tableColumn id="6" xr3:uid="{03CAD942-E110-164C-8FFE-5DC4C0D50A3D}" name="År" dataDxfId="7">
      <calculatedColumnFormula>IF(Tabell2[[#This Row],[Strekkode]]="","",_xlfn.NUMBERVALUE(MID(Tabell2[[#This Row],[Strekkode]],5,1),".",","))</calculatedColumnFormula>
    </tableColumn>
    <tableColumn id="7" xr3:uid="{0F812C58-E84C-FA48-AF01-7105B15BF6F1}" name="Uke" dataDxfId="6">
      <calculatedColumnFormula>IF(Tabell2[[#This Row],[Strekkode]]="","",_xlfn.NUMBERVALUE(MID(Tabell2[[#This Row],[Strekkode]],6,2),",","."))</calculatedColumnFormula>
    </tableColumn>
    <tableColumn id="5" xr3:uid="{5285A7CD-FB13-3A48-AA4D-92CBF7C967F2}" name="Produsert År" dataDxfId="0">
      <calculatedColumnFormula>IF(Tabell2[[#This Row],[Strekkode]]="","",IF(AND(Tabell2[[#This Row],[År]]&lt;=4,_xlfn.NUMBERVALUE(LEFT(Tabell2[[#This Row],[Type]],2))&gt;14),2020+Tabell2[[#This Row],[År]],2010+Tabell2[[#This Row],[År]]))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ring.no/tjenester/pakker-og-gods/bedrifter-nasjonalt?gad_source=1&amp;gclid=Cj0KCQjw2a6wBhCVARIsABPeH1tqB7mXpWIV4hE4KG7zg2nC0tHNZ0mK8qZS2f93LO8ndO7Cpi4ja6UaAoX1EALw_wcB" TargetMode="External"/><Relationship Id="rId1" Type="http://schemas.openxmlformats.org/officeDocument/2006/relationships/hyperlink" Target="mailto:frode.nyhus@strongpoint.com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5"/>
  <sheetViews>
    <sheetView zoomScaleNormal="100" workbookViewId="0">
      <selection activeCell="B16" sqref="B16"/>
    </sheetView>
  </sheetViews>
  <sheetFormatPr baseColWidth="10" defaultColWidth="11.5" defaultRowHeight="15" x14ac:dyDescent="0.2"/>
  <cols>
    <col min="1" max="1" width="32.5" customWidth="1"/>
    <col min="2" max="2" width="7.5" bestFit="1" customWidth="1"/>
    <col min="3" max="3" width="27.33203125" bestFit="1" customWidth="1"/>
    <col min="4" max="4" width="12.83203125" bestFit="1" customWidth="1"/>
    <col min="5" max="5" width="13.6640625" bestFit="1" customWidth="1"/>
    <col min="6" max="6" width="18.5" bestFit="1" customWidth="1"/>
    <col min="7" max="7" width="22.33203125" bestFit="1" customWidth="1"/>
    <col min="8" max="8" width="18.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448</v>
      </c>
    </row>
    <row r="2" spans="1:9" x14ac:dyDescent="0.2">
      <c r="A2" t="s">
        <v>62</v>
      </c>
      <c r="B2">
        <v>1411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s="43" t="s">
        <v>154</v>
      </c>
    </row>
    <row r="3" spans="1:9" x14ac:dyDescent="0.2">
      <c r="A3" t="s">
        <v>9</v>
      </c>
      <c r="B3">
        <v>1275</v>
      </c>
      <c r="C3" t="s">
        <v>155</v>
      </c>
      <c r="D3" t="s">
        <v>156</v>
      </c>
      <c r="E3" t="s">
        <v>157</v>
      </c>
      <c r="F3" t="s">
        <v>151</v>
      </c>
      <c r="G3" t="s">
        <v>158</v>
      </c>
      <c r="H3" t="s">
        <v>159</v>
      </c>
      <c r="I3" s="43" t="s">
        <v>160</v>
      </c>
    </row>
    <row r="4" spans="1:9" x14ac:dyDescent="0.2">
      <c r="A4" t="s">
        <v>9</v>
      </c>
      <c r="B4">
        <v>1277</v>
      </c>
      <c r="C4" t="s">
        <v>161</v>
      </c>
      <c r="D4" t="s">
        <v>156</v>
      </c>
      <c r="E4" t="s">
        <v>157</v>
      </c>
      <c r="F4" t="s">
        <v>151</v>
      </c>
      <c r="G4" t="s">
        <v>158</v>
      </c>
      <c r="H4" t="s">
        <v>159</v>
      </c>
      <c r="I4" s="43" t="s">
        <v>160</v>
      </c>
    </row>
    <row r="5" spans="1:9" x14ac:dyDescent="0.2">
      <c r="A5" t="s">
        <v>16</v>
      </c>
      <c r="B5">
        <v>1303</v>
      </c>
      <c r="C5" t="s">
        <v>162</v>
      </c>
      <c r="D5" t="s">
        <v>163</v>
      </c>
      <c r="E5" t="s">
        <v>164</v>
      </c>
      <c r="F5" t="s">
        <v>151</v>
      </c>
      <c r="G5" t="s">
        <v>165</v>
      </c>
      <c r="H5" t="s">
        <v>166</v>
      </c>
      <c r="I5" s="43" t="s">
        <v>160</v>
      </c>
    </row>
    <row r="6" spans="1:9" x14ac:dyDescent="0.2">
      <c r="A6" t="s">
        <v>99</v>
      </c>
      <c r="B6">
        <v>1300</v>
      </c>
      <c r="C6" t="s">
        <v>167</v>
      </c>
      <c r="D6" t="s">
        <v>163</v>
      </c>
      <c r="E6" t="s">
        <v>168</v>
      </c>
      <c r="F6" t="s">
        <v>169</v>
      </c>
      <c r="G6" t="s">
        <v>165</v>
      </c>
      <c r="H6" t="s">
        <v>159</v>
      </c>
      <c r="I6" s="43" t="s">
        <v>160</v>
      </c>
    </row>
    <row r="7" spans="1:9" x14ac:dyDescent="0.2">
      <c r="A7" t="s">
        <v>103</v>
      </c>
      <c r="B7">
        <v>1302</v>
      </c>
      <c r="C7" t="s">
        <v>170</v>
      </c>
      <c r="D7" t="s">
        <v>163</v>
      </c>
      <c r="E7" t="s">
        <v>168</v>
      </c>
      <c r="F7" t="s">
        <v>169</v>
      </c>
      <c r="G7" t="s">
        <v>171</v>
      </c>
      <c r="H7" t="s">
        <v>172</v>
      </c>
      <c r="I7" s="43" t="s">
        <v>173</v>
      </c>
    </row>
    <row r="8" spans="1:9" x14ac:dyDescent="0.2">
      <c r="A8" t="s">
        <v>21</v>
      </c>
      <c r="B8">
        <v>1311</v>
      </c>
      <c r="C8" t="s">
        <v>174</v>
      </c>
      <c r="D8" t="s">
        <v>163</v>
      </c>
      <c r="E8" t="s">
        <v>168</v>
      </c>
      <c r="F8" t="s">
        <v>175</v>
      </c>
      <c r="G8" t="s">
        <v>176</v>
      </c>
      <c r="H8" t="s">
        <v>172</v>
      </c>
      <c r="I8" s="43" t="s">
        <v>173</v>
      </c>
    </row>
    <row r="9" spans="1:9" x14ac:dyDescent="0.2">
      <c r="A9" t="s">
        <v>105</v>
      </c>
      <c r="B9">
        <v>1307</v>
      </c>
      <c r="C9" t="s">
        <v>177</v>
      </c>
      <c r="D9" t="s">
        <v>178</v>
      </c>
      <c r="E9" t="s">
        <v>179</v>
      </c>
      <c r="F9" t="s">
        <v>169</v>
      </c>
      <c r="G9" t="s">
        <v>165</v>
      </c>
      <c r="H9" t="s">
        <v>159</v>
      </c>
      <c r="I9" s="43" t="s">
        <v>173</v>
      </c>
    </row>
    <row r="10" spans="1:9" x14ac:dyDescent="0.2">
      <c r="A10" t="s">
        <v>33</v>
      </c>
      <c r="B10">
        <v>1309</v>
      </c>
      <c r="C10" t="s">
        <v>180</v>
      </c>
      <c r="D10" t="s">
        <v>178</v>
      </c>
      <c r="E10" t="s">
        <v>179</v>
      </c>
      <c r="F10" t="s">
        <v>169</v>
      </c>
      <c r="G10" t="s">
        <v>171</v>
      </c>
      <c r="H10" t="s">
        <v>181</v>
      </c>
      <c r="I10" s="43" t="s">
        <v>154</v>
      </c>
    </row>
    <row r="11" spans="1:9" x14ac:dyDescent="0.2">
      <c r="A11" t="s">
        <v>33</v>
      </c>
      <c r="B11">
        <v>1313</v>
      </c>
      <c r="C11" t="s">
        <v>182</v>
      </c>
      <c r="D11" t="s">
        <v>178</v>
      </c>
      <c r="E11" t="s">
        <v>179</v>
      </c>
      <c r="F11" t="s">
        <v>169</v>
      </c>
      <c r="G11" t="s">
        <v>171</v>
      </c>
      <c r="H11" t="s">
        <v>181</v>
      </c>
      <c r="I11" s="43" t="s">
        <v>154</v>
      </c>
    </row>
    <row r="12" spans="1:9" x14ac:dyDescent="0.2">
      <c r="A12" t="s">
        <v>92</v>
      </c>
      <c r="B12">
        <v>1316</v>
      </c>
      <c r="C12" t="s">
        <v>183</v>
      </c>
      <c r="D12" t="s">
        <v>184</v>
      </c>
      <c r="E12" t="s">
        <v>185</v>
      </c>
      <c r="F12" t="s">
        <v>151</v>
      </c>
      <c r="G12" t="s">
        <v>186</v>
      </c>
      <c r="H12" t="s">
        <v>172</v>
      </c>
      <c r="I12" s="43" t="s">
        <v>173</v>
      </c>
    </row>
    <row r="13" spans="1:9" x14ac:dyDescent="0.2">
      <c r="A13" t="s">
        <v>122</v>
      </c>
      <c r="B13">
        <v>1276</v>
      </c>
      <c r="C13" t="s">
        <v>187</v>
      </c>
      <c r="D13" t="s">
        <v>188</v>
      </c>
      <c r="E13" t="s">
        <v>189</v>
      </c>
      <c r="F13" t="s">
        <v>151</v>
      </c>
      <c r="G13" t="s">
        <v>158</v>
      </c>
      <c r="H13" t="s">
        <v>159</v>
      </c>
      <c r="I13" s="43" t="s">
        <v>160</v>
      </c>
    </row>
    <row r="14" spans="1:9" x14ac:dyDescent="0.2">
      <c r="A14" t="s">
        <v>48</v>
      </c>
      <c r="B14">
        <v>1504</v>
      </c>
      <c r="C14" t="s">
        <v>190</v>
      </c>
      <c r="D14" t="s">
        <v>191</v>
      </c>
      <c r="E14" t="s">
        <v>192</v>
      </c>
      <c r="F14" t="s">
        <v>151</v>
      </c>
      <c r="G14" t="s">
        <v>165</v>
      </c>
      <c r="H14" t="s">
        <v>193</v>
      </c>
      <c r="I14" s="43" t="s">
        <v>173</v>
      </c>
    </row>
    <row r="15" spans="1:9" x14ac:dyDescent="0.2">
      <c r="A15" t="s">
        <v>48</v>
      </c>
      <c r="B15">
        <v>1507</v>
      </c>
      <c r="C15" t="s">
        <v>190</v>
      </c>
      <c r="D15" t="s">
        <v>191</v>
      </c>
      <c r="E15" t="s">
        <v>192</v>
      </c>
      <c r="F15" t="s">
        <v>151</v>
      </c>
      <c r="G15" t="s">
        <v>165</v>
      </c>
      <c r="H15" t="s">
        <v>193</v>
      </c>
      <c r="I15" s="43" t="s">
        <v>173</v>
      </c>
    </row>
    <row r="16" spans="1:9" x14ac:dyDescent="0.2">
      <c r="A16" t="s">
        <v>13</v>
      </c>
      <c r="B16">
        <v>1503</v>
      </c>
      <c r="C16" t="s">
        <v>194</v>
      </c>
      <c r="D16" t="s">
        <v>191</v>
      </c>
      <c r="E16" t="s">
        <v>192</v>
      </c>
      <c r="F16" t="s">
        <v>151</v>
      </c>
      <c r="G16" t="s">
        <v>165</v>
      </c>
      <c r="H16" t="s">
        <v>193</v>
      </c>
      <c r="I16" s="43" t="s">
        <v>173</v>
      </c>
    </row>
    <row r="17" spans="1:9" x14ac:dyDescent="0.2">
      <c r="A17" t="s">
        <v>13</v>
      </c>
      <c r="B17">
        <v>1506</v>
      </c>
      <c r="C17" t="s">
        <v>194</v>
      </c>
      <c r="D17" t="s">
        <v>191</v>
      </c>
      <c r="E17" t="s">
        <v>192</v>
      </c>
      <c r="F17" t="s">
        <v>151</v>
      </c>
      <c r="G17" t="s">
        <v>165</v>
      </c>
      <c r="H17" t="s">
        <v>193</v>
      </c>
      <c r="I17" s="43" t="s">
        <v>173</v>
      </c>
    </row>
    <row r="18" spans="1:9" x14ac:dyDescent="0.2">
      <c r="A18" t="s">
        <v>91</v>
      </c>
      <c r="B18">
        <v>1505</v>
      </c>
      <c r="C18" t="s">
        <v>195</v>
      </c>
      <c r="D18" t="s">
        <v>191</v>
      </c>
      <c r="E18" t="s">
        <v>192</v>
      </c>
      <c r="F18" t="s">
        <v>151</v>
      </c>
      <c r="G18" t="s">
        <v>165</v>
      </c>
      <c r="H18" t="s">
        <v>193</v>
      </c>
      <c r="I18" s="43" t="s">
        <v>173</v>
      </c>
    </row>
    <row r="19" spans="1:9" x14ac:dyDescent="0.2">
      <c r="A19" t="s">
        <v>91</v>
      </c>
      <c r="B19">
        <v>1508</v>
      </c>
      <c r="C19" t="s">
        <v>195</v>
      </c>
      <c r="D19" t="s">
        <v>191</v>
      </c>
      <c r="E19" t="s">
        <v>192</v>
      </c>
      <c r="F19" t="s">
        <v>151</v>
      </c>
      <c r="G19" t="s">
        <v>165</v>
      </c>
      <c r="H19" t="s">
        <v>193</v>
      </c>
      <c r="I19" s="43" t="s">
        <v>173</v>
      </c>
    </row>
    <row r="20" spans="1:9" x14ac:dyDescent="0.2">
      <c r="A20" t="s">
        <v>60</v>
      </c>
      <c r="B20">
        <v>1245</v>
      </c>
      <c r="C20" t="s">
        <v>196</v>
      </c>
      <c r="D20" t="s">
        <v>191</v>
      </c>
      <c r="E20" t="s">
        <v>192</v>
      </c>
      <c r="F20" t="s">
        <v>151</v>
      </c>
      <c r="G20" t="s">
        <v>165</v>
      </c>
      <c r="H20" t="s">
        <v>193</v>
      </c>
      <c r="I20" s="43" t="s">
        <v>173</v>
      </c>
    </row>
    <row r="21" spans="1:9" x14ac:dyDescent="0.2">
      <c r="A21" t="s">
        <v>22</v>
      </c>
      <c r="B21">
        <v>1246</v>
      </c>
      <c r="C21" t="s">
        <v>197</v>
      </c>
      <c r="D21" t="s">
        <v>191</v>
      </c>
      <c r="E21" t="s">
        <v>192</v>
      </c>
      <c r="F21" t="s">
        <v>151</v>
      </c>
      <c r="G21" t="s">
        <v>165</v>
      </c>
      <c r="H21" t="s">
        <v>193</v>
      </c>
      <c r="I21" s="43" t="s">
        <v>173</v>
      </c>
    </row>
    <row r="22" spans="1:9" x14ac:dyDescent="0.2">
      <c r="A22" t="s">
        <v>94</v>
      </c>
      <c r="B22">
        <v>1207</v>
      </c>
      <c r="C22" t="s">
        <v>198</v>
      </c>
      <c r="D22" t="s">
        <v>191</v>
      </c>
      <c r="E22" t="s">
        <v>192</v>
      </c>
      <c r="F22" t="s">
        <v>151</v>
      </c>
      <c r="G22" t="s">
        <v>165</v>
      </c>
      <c r="H22" t="s">
        <v>193</v>
      </c>
      <c r="I22" s="43" t="s">
        <v>173</v>
      </c>
    </row>
    <row r="23" spans="1:9" x14ac:dyDescent="0.2">
      <c r="A23" t="s">
        <v>18</v>
      </c>
      <c r="B23">
        <v>1502</v>
      </c>
      <c r="C23" t="s">
        <v>199</v>
      </c>
      <c r="D23" t="s">
        <v>191</v>
      </c>
      <c r="E23" t="s">
        <v>192</v>
      </c>
      <c r="F23" t="s">
        <v>151</v>
      </c>
      <c r="G23" t="s">
        <v>165</v>
      </c>
      <c r="H23" t="s">
        <v>193</v>
      </c>
      <c r="I23" s="43" t="s">
        <v>173</v>
      </c>
    </row>
    <row r="24" spans="1:9" x14ac:dyDescent="0.2">
      <c r="A24" t="s">
        <v>29</v>
      </c>
      <c r="B24">
        <v>1232</v>
      </c>
      <c r="C24" t="s">
        <v>200</v>
      </c>
      <c r="D24" t="s">
        <v>191</v>
      </c>
      <c r="E24" t="s">
        <v>192</v>
      </c>
      <c r="F24" t="s">
        <v>201</v>
      </c>
      <c r="G24" t="s">
        <v>202</v>
      </c>
      <c r="H24" t="s">
        <v>193</v>
      </c>
      <c r="I24" s="43" t="s">
        <v>203</v>
      </c>
    </row>
    <row r="25" spans="1:9" x14ac:dyDescent="0.2">
      <c r="A25" t="s">
        <v>25</v>
      </c>
      <c r="B25">
        <v>1206</v>
      </c>
      <c r="C25" t="s">
        <v>204</v>
      </c>
      <c r="D25" t="s">
        <v>191</v>
      </c>
      <c r="E25" t="s">
        <v>192</v>
      </c>
      <c r="F25" t="s">
        <v>151</v>
      </c>
      <c r="G25" t="s">
        <v>165</v>
      </c>
      <c r="H25" t="s">
        <v>193</v>
      </c>
      <c r="I25" s="43" t="s">
        <v>173</v>
      </c>
    </row>
    <row r="26" spans="1:9" x14ac:dyDescent="0.2">
      <c r="A26" t="s">
        <v>64</v>
      </c>
      <c r="B26">
        <v>1253</v>
      </c>
      <c r="C26" t="s">
        <v>205</v>
      </c>
      <c r="D26" t="s">
        <v>191</v>
      </c>
      <c r="E26" t="s">
        <v>192</v>
      </c>
      <c r="F26" t="s">
        <v>151</v>
      </c>
      <c r="G26" t="s">
        <v>165</v>
      </c>
      <c r="H26" t="s">
        <v>193</v>
      </c>
      <c r="I26" s="43" t="s">
        <v>173</v>
      </c>
    </row>
    <row r="27" spans="1:9" x14ac:dyDescent="0.2">
      <c r="A27" t="s">
        <v>38</v>
      </c>
      <c r="B27">
        <v>1252</v>
      </c>
      <c r="C27" t="s">
        <v>206</v>
      </c>
      <c r="D27" t="s">
        <v>191</v>
      </c>
      <c r="E27" t="s">
        <v>192</v>
      </c>
      <c r="F27" t="s">
        <v>151</v>
      </c>
      <c r="G27" t="s">
        <v>165</v>
      </c>
      <c r="H27" t="s">
        <v>193</v>
      </c>
      <c r="I27" s="43" t="s">
        <v>173</v>
      </c>
    </row>
    <row r="28" spans="1:9" x14ac:dyDescent="0.2">
      <c r="A28" t="s">
        <v>107</v>
      </c>
      <c r="B28">
        <v>1264</v>
      </c>
      <c r="C28" t="s">
        <v>207</v>
      </c>
      <c r="D28" t="s">
        <v>191</v>
      </c>
      <c r="E28" t="s">
        <v>192</v>
      </c>
      <c r="F28" t="s">
        <v>151</v>
      </c>
      <c r="G28" t="s">
        <v>165</v>
      </c>
      <c r="H28" t="s">
        <v>193</v>
      </c>
      <c r="I28" s="43" t="s">
        <v>173</v>
      </c>
    </row>
    <row r="29" spans="1:9" x14ac:dyDescent="0.2">
      <c r="A29" t="s">
        <v>52</v>
      </c>
      <c r="B29">
        <v>1266</v>
      </c>
      <c r="C29" t="s">
        <v>208</v>
      </c>
      <c r="D29" t="s">
        <v>191</v>
      </c>
      <c r="E29" t="s">
        <v>192</v>
      </c>
      <c r="F29" t="s">
        <v>151</v>
      </c>
      <c r="G29" t="s">
        <v>165</v>
      </c>
      <c r="H29" t="s">
        <v>193</v>
      </c>
      <c r="I29" s="43" t="s">
        <v>173</v>
      </c>
    </row>
    <row r="30" spans="1:9" x14ac:dyDescent="0.2">
      <c r="A30" t="s">
        <v>56</v>
      </c>
      <c r="B30">
        <v>1241</v>
      </c>
      <c r="C30" t="s">
        <v>209</v>
      </c>
      <c r="D30" t="s">
        <v>191</v>
      </c>
      <c r="E30" t="s">
        <v>192</v>
      </c>
      <c r="F30" t="s">
        <v>151</v>
      </c>
      <c r="G30" t="s">
        <v>165</v>
      </c>
      <c r="H30" t="s">
        <v>193</v>
      </c>
      <c r="I30" s="43" t="s">
        <v>173</v>
      </c>
    </row>
    <row r="31" spans="1:9" x14ac:dyDescent="0.2">
      <c r="A31" t="s">
        <v>79</v>
      </c>
      <c r="B31">
        <v>1242</v>
      </c>
      <c r="C31" t="s">
        <v>210</v>
      </c>
      <c r="D31" t="s">
        <v>191</v>
      </c>
      <c r="E31" t="s">
        <v>192</v>
      </c>
      <c r="F31" t="s">
        <v>201</v>
      </c>
      <c r="G31" t="s">
        <v>202</v>
      </c>
      <c r="H31" t="s">
        <v>193</v>
      </c>
      <c r="I31" s="43" t="s">
        <v>203</v>
      </c>
    </row>
    <row r="32" spans="1:9" x14ac:dyDescent="0.2">
      <c r="A32" t="s">
        <v>111</v>
      </c>
      <c r="B32">
        <v>1240</v>
      </c>
      <c r="C32" t="s">
        <v>211</v>
      </c>
      <c r="D32" t="s">
        <v>191</v>
      </c>
      <c r="E32" t="s">
        <v>192</v>
      </c>
      <c r="F32" t="s">
        <v>151</v>
      </c>
      <c r="G32" t="s">
        <v>165</v>
      </c>
      <c r="H32" t="s">
        <v>193</v>
      </c>
      <c r="I32" s="43" t="s">
        <v>173</v>
      </c>
    </row>
    <row r="33" spans="1:9" x14ac:dyDescent="0.2">
      <c r="A33" t="s">
        <v>115</v>
      </c>
      <c r="B33">
        <v>1243</v>
      </c>
      <c r="C33" t="s">
        <v>212</v>
      </c>
      <c r="D33" t="s">
        <v>191</v>
      </c>
      <c r="E33" t="s">
        <v>192</v>
      </c>
      <c r="F33" t="s">
        <v>151</v>
      </c>
      <c r="G33" t="s">
        <v>165</v>
      </c>
      <c r="H33" t="s">
        <v>193</v>
      </c>
      <c r="I33" s="43" t="s">
        <v>173</v>
      </c>
    </row>
    <row r="34" spans="1:9" x14ac:dyDescent="0.2">
      <c r="A34" t="s">
        <v>58</v>
      </c>
      <c r="B34">
        <v>1219</v>
      </c>
      <c r="C34" t="s">
        <v>213</v>
      </c>
      <c r="D34" t="s">
        <v>191</v>
      </c>
      <c r="E34" t="s">
        <v>192</v>
      </c>
      <c r="F34" t="s">
        <v>151</v>
      </c>
      <c r="G34" t="s">
        <v>165</v>
      </c>
      <c r="H34" t="s">
        <v>193</v>
      </c>
      <c r="I34" s="43" t="s">
        <v>173</v>
      </c>
    </row>
    <row r="35" spans="1:9" x14ac:dyDescent="0.2">
      <c r="A35" t="s">
        <v>118</v>
      </c>
      <c r="B35">
        <v>1217</v>
      </c>
      <c r="C35" t="s">
        <v>214</v>
      </c>
      <c r="D35" t="s">
        <v>191</v>
      </c>
      <c r="E35" t="s">
        <v>192</v>
      </c>
      <c r="F35" t="s">
        <v>151</v>
      </c>
      <c r="G35" t="s">
        <v>165</v>
      </c>
      <c r="H35" t="s">
        <v>193</v>
      </c>
      <c r="I35" s="43" t="s">
        <v>173</v>
      </c>
    </row>
    <row r="36" spans="1:9" x14ac:dyDescent="0.2">
      <c r="A36" t="s">
        <v>86</v>
      </c>
      <c r="B36">
        <v>1298</v>
      </c>
      <c r="C36" t="s">
        <v>215</v>
      </c>
      <c r="D36" t="s">
        <v>191</v>
      </c>
      <c r="E36" t="s">
        <v>192</v>
      </c>
      <c r="F36" t="s">
        <v>151</v>
      </c>
      <c r="G36" t="s">
        <v>165</v>
      </c>
      <c r="H36" t="s">
        <v>193</v>
      </c>
      <c r="I36" s="43" t="s">
        <v>173</v>
      </c>
    </row>
    <row r="37" spans="1:9" x14ac:dyDescent="0.2">
      <c r="A37" t="s">
        <v>71</v>
      </c>
      <c r="B37">
        <v>1547</v>
      </c>
      <c r="C37" t="s">
        <v>216</v>
      </c>
      <c r="D37" t="s">
        <v>191</v>
      </c>
      <c r="E37" t="s">
        <v>192</v>
      </c>
      <c r="F37" t="s">
        <v>151</v>
      </c>
      <c r="G37" t="s">
        <v>165</v>
      </c>
      <c r="H37" t="s">
        <v>193</v>
      </c>
      <c r="I37" s="43" t="s">
        <v>173</v>
      </c>
    </row>
    <row r="38" spans="1:9" x14ac:dyDescent="0.2">
      <c r="A38" t="s">
        <v>20</v>
      </c>
      <c r="B38">
        <v>1281</v>
      </c>
      <c r="C38" t="s">
        <v>217</v>
      </c>
      <c r="D38" t="s">
        <v>191</v>
      </c>
      <c r="E38" t="s">
        <v>192</v>
      </c>
      <c r="F38" t="s">
        <v>151</v>
      </c>
      <c r="G38" t="s">
        <v>165</v>
      </c>
      <c r="H38" t="s">
        <v>193</v>
      </c>
      <c r="I38" s="43" t="s">
        <v>173</v>
      </c>
    </row>
    <row r="39" spans="1:9" x14ac:dyDescent="0.2">
      <c r="A39" t="s">
        <v>14</v>
      </c>
      <c r="B39">
        <v>1297</v>
      </c>
      <c r="C39" t="s">
        <v>218</v>
      </c>
      <c r="D39" t="s">
        <v>191</v>
      </c>
      <c r="E39" t="s">
        <v>192</v>
      </c>
      <c r="F39" t="s">
        <v>151</v>
      </c>
      <c r="G39" t="s">
        <v>165</v>
      </c>
      <c r="H39" t="s">
        <v>193</v>
      </c>
      <c r="I39" s="43" t="s">
        <v>173</v>
      </c>
    </row>
    <row r="40" spans="1:9" x14ac:dyDescent="0.2">
      <c r="A40" t="s">
        <v>112</v>
      </c>
      <c r="B40">
        <v>1296</v>
      </c>
      <c r="C40" t="s">
        <v>219</v>
      </c>
      <c r="D40" t="s">
        <v>191</v>
      </c>
      <c r="E40" t="s">
        <v>192</v>
      </c>
      <c r="F40" t="s">
        <v>151</v>
      </c>
      <c r="G40" t="s">
        <v>165</v>
      </c>
      <c r="H40" t="s">
        <v>193</v>
      </c>
      <c r="I40" s="43" t="s">
        <v>173</v>
      </c>
    </row>
    <row r="41" spans="1:9" x14ac:dyDescent="0.2">
      <c r="A41" t="s">
        <v>81</v>
      </c>
      <c r="B41">
        <v>1265</v>
      </c>
      <c r="C41" t="s">
        <v>220</v>
      </c>
      <c r="D41" t="s">
        <v>191</v>
      </c>
      <c r="E41" t="s">
        <v>192</v>
      </c>
      <c r="F41" t="s">
        <v>151</v>
      </c>
      <c r="G41" t="s">
        <v>165</v>
      </c>
      <c r="H41" t="s">
        <v>193</v>
      </c>
      <c r="I41" s="43" t="s">
        <v>173</v>
      </c>
    </row>
    <row r="42" spans="1:9" x14ac:dyDescent="0.2">
      <c r="A42" t="s">
        <v>93</v>
      </c>
      <c r="B42">
        <v>1235</v>
      </c>
      <c r="C42" t="s">
        <v>220</v>
      </c>
      <c r="D42" t="s">
        <v>191</v>
      </c>
      <c r="E42" t="s">
        <v>192</v>
      </c>
      <c r="F42" t="s">
        <v>151</v>
      </c>
      <c r="G42" t="s">
        <v>165</v>
      </c>
      <c r="H42" t="s">
        <v>193</v>
      </c>
      <c r="I42" s="43" t="s">
        <v>173</v>
      </c>
    </row>
    <row r="43" spans="1:9" x14ac:dyDescent="0.2">
      <c r="A43" t="s">
        <v>40</v>
      </c>
      <c r="B43">
        <v>1291</v>
      </c>
      <c r="C43" t="s">
        <v>221</v>
      </c>
      <c r="D43" t="s">
        <v>191</v>
      </c>
      <c r="E43" t="s">
        <v>192</v>
      </c>
      <c r="F43" t="s">
        <v>151</v>
      </c>
      <c r="G43" t="s">
        <v>165</v>
      </c>
      <c r="H43" t="s">
        <v>193</v>
      </c>
      <c r="I43" s="43" t="s">
        <v>173</v>
      </c>
    </row>
    <row r="44" spans="1:9" x14ac:dyDescent="0.2">
      <c r="A44" t="s">
        <v>109</v>
      </c>
      <c r="B44">
        <v>1292</v>
      </c>
      <c r="C44" t="s">
        <v>222</v>
      </c>
      <c r="D44" t="s">
        <v>191</v>
      </c>
      <c r="E44" t="s">
        <v>192</v>
      </c>
      <c r="F44" t="s">
        <v>151</v>
      </c>
      <c r="G44" t="s">
        <v>165</v>
      </c>
      <c r="H44" t="s">
        <v>193</v>
      </c>
      <c r="I44" s="43" t="s">
        <v>173</v>
      </c>
    </row>
    <row r="45" spans="1:9" x14ac:dyDescent="0.2">
      <c r="A45" t="s">
        <v>223</v>
      </c>
      <c r="B45">
        <v>1600</v>
      </c>
      <c r="C45" t="s">
        <v>224</v>
      </c>
      <c r="D45" t="s">
        <v>225</v>
      </c>
      <c r="E45" t="s">
        <v>226</v>
      </c>
      <c r="F45" t="s">
        <v>151</v>
      </c>
      <c r="G45" t="s">
        <v>227</v>
      </c>
      <c r="H45" t="s">
        <v>228</v>
      </c>
      <c r="I45" s="43" t="s">
        <v>173</v>
      </c>
    </row>
    <row r="46" spans="1:9" x14ac:dyDescent="0.2">
      <c r="A46" t="s">
        <v>66</v>
      </c>
      <c r="B46">
        <v>1267</v>
      </c>
      <c r="C46" t="s">
        <v>229</v>
      </c>
      <c r="D46" t="s">
        <v>191</v>
      </c>
      <c r="E46" t="s">
        <v>192</v>
      </c>
      <c r="F46" t="s">
        <v>151</v>
      </c>
      <c r="G46" t="s">
        <v>165</v>
      </c>
      <c r="H46" t="s">
        <v>193</v>
      </c>
      <c r="I46" s="43" t="s">
        <v>173</v>
      </c>
    </row>
    <row r="47" spans="1:9" x14ac:dyDescent="0.2">
      <c r="A47" t="s">
        <v>75</v>
      </c>
      <c r="B47">
        <v>1273</v>
      </c>
      <c r="C47" t="s">
        <v>230</v>
      </c>
      <c r="D47" t="s">
        <v>191</v>
      </c>
      <c r="E47" t="s">
        <v>192</v>
      </c>
      <c r="F47" t="s">
        <v>151</v>
      </c>
      <c r="G47" t="s">
        <v>165</v>
      </c>
      <c r="H47" t="s">
        <v>193</v>
      </c>
      <c r="I47" s="43" t="s">
        <v>173</v>
      </c>
    </row>
    <row r="48" spans="1:9" x14ac:dyDescent="0.2">
      <c r="A48" t="s">
        <v>12</v>
      </c>
      <c r="B48">
        <v>1274</v>
      </c>
      <c r="C48" t="s">
        <v>231</v>
      </c>
      <c r="D48" t="s">
        <v>191</v>
      </c>
      <c r="E48" t="s">
        <v>192</v>
      </c>
      <c r="F48" t="s">
        <v>151</v>
      </c>
      <c r="G48" t="s">
        <v>165</v>
      </c>
      <c r="H48" t="s">
        <v>193</v>
      </c>
      <c r="I48" s="43" t="s">
        <v>173</v>
      </c>
    </row>
    <row r="49" spans="1:9" x14ac:dyDescent="0.2">
      <c r="A49" t="s">
        <v>101</v>
      </c>
      <c r="B49">
        <v>1299</v>
      </c>
      <c r="C49" t="s">
        <v>232</v>
      </c>
      <c r="D49" t="s">
        <v>191</v>
      </c>
      <c r="E49" t="s">
        <v>192</v>
      </c>
      <c r="F49" t="s">
        <v>151</v>
      </c>
      <c r="G49" t="s">
        <v>165</v>
      </c>
      <c r="H49" t="s">
        <v>193</v>
      </c>
      <c r="I49" s="43" t="s">
        <v>173</v>
      </c>
    </row>
    <row r="50" spans="1:9" x14ac:dyDescent="0.2">
      <c r="A50" t="s">
        <v>34</v>
      </c>
      <c r="B50">
        <v>1416</v>
      </c>
      <c r="C50" t="s">
        <v>233</v>
      </c>
      <c r="D50" t="s">
        <v>149</v>
      </c>
      <c r="E50" t="s">
        <v>150</v>
      </c>
      <c r="F50" t="s">
        <v>151</v>
      </c>
      <c r="G50" t="s">
        <v>152</v>
      </c>
      <c r="H50" t="s">
        <v>153</v>
      </c>
      <c r="I50" s="43" t="s">
        <v>154</v>
      </c>
    </row>
    <row r="51" spans="1:9" x14ac:dyDescent="0.2">
      <c r="A51" t="s">
        <v>59</v>
      </c>
      <c r="B51">
        <v>1601</v>
      </c>
      <c r="C51" t="s">
        <v>234</v>
      </c>
      <c r="D51" t="s">
        <v>235</v>
      </c>
      <c r="E51" t="s">
        <v>236</v>
      </c>
      <c r="F51" t="s">
        <v>151</v>
      </c>
      <c r="G51" t="s">
        <v>237</v>
      </c>
      <c r="H51" t="s">
        <v>228</v>
      </c>
      <c r="I51" s="43" t="s">
        <v>173</v>
      </c>
    </row>
    <row r="52" spans="1:9" x14ac:dyDescent="0.2">
      <c r="A52" t="s">
        <v>59</v>
      </c>
      <c r="B52">
        <v>1604</v>
      </c>
      <c r="C52" t="s">
        <v>238</v>
      </c>
      <c r="D52" t="s">
        <v>239</v>
      </c>
      <c r="E52" t="s">
        <v>240</v>
      </c>
      <c r="F52" t="s">
        <v>151</v>
      </c>
      <c r="G52" t="s">
        <v>241</v>
      </c>
      <c r="H52" t="s">
        <v>242</v>
      </c>
      <c r="I52" s="43" t="s">
        <v>173</v>
      </c>
    </row>
    <row r="53" spans="1:9" x14ac:dyDescent="0.2">
      <c r="A53" t="s">
        <v>114</v>
      </c>
      <c r="B53">
        <v>1605</v>
      </c>
      <c r="C53" t="s">
        <v>243</v>
      </c>
      <c r="D53" t="s">
        <v>244</v>
      </c>
      <c r="E53" t="s">
        <v>245</v>
      </c>
      <c r="F53" t="s">
        <v>151</v>
      </c>
      <c r="G53" t="s">
        <v>246</v>
      </c>
      <c r="H53" t="s">
        <v>242</v>
      </c>
      <c r="I53" s="43" t="s">
        <v>173</v>
      </c>
    </row>
    <row r="54" spans="1:9" x14ac:dyDescent="0.2">
      <c r="A54" t="s">
        <v>121</v>
      </c>
      <c r="B54">
        <v>1602</v>
      </c>
      <c r="C54" t="s">
        <v>247</v>
      </c>
      <c r="D54" t="s">
        <v>248</v>
      </c>
      <c r="E54" t="s">
        <v>249</v>
      </c>
      <c r="F54" t="s">
        <v>151</v>
      </c>
      <c r="G54" t="s">
        <v>237</v>
      </c>
      <c r="H54" t="s">
        <v>250</v>
      </c>
      <c r="I54" s="43" t="s">
        <v>154</v>
      </c>
    </row>
    <row r="55" spans="1:9" x14ac:dyDescent="0.2">
      <c r="A55" t="s">
        <v>102</v>
      </c>
      <c r="B55">
        <v>1626</v>
      </c>
      <c r="C55" t="s">
        <v>251</v>
      </c>
      <c r="D55" t="s">
        <v>252</v>
      </c>
      <c r="E55" t="s">
        <v>253</v>
      </c>
      <c r="F55" t="s">
        <v>151</v>
      </c>
      <c r="G55" t="s">
        <v>254</v>
      </c>
      <c r="H55" t="s">
        <v>255</v>
      </c>
      <c r="I55" s="43" t="s">
        <v>154</v>
      </c>
    </row>
    <row r="56" spans="1:9" x14ac:dyDescent="0.2">
      <c r="A56" t="s">
        <v>11</v>
      </c>
      <c r="B56">
        <v>1629</v>
      </c>
      <c r="C56" t="s">
        <v>256</v>
      </c>
      <c r="D56" t="s">
        <v>257</v>
      </c>
      <c r="E56" t="s">
        <v>258</v>
      </c>
      <c r="F56" t="s">
        <v>151</v>
      </c>
      <c r="G56" t="s">
        <v>259</v>
      </c>
      <c r="H56" t="s">
        <v>260</v>
      </c>
      <c r="I56" s="43" t="s">
        <v>173</v>
      </c>
    </row>
    <row r="57" spans="1:9" x14ac:dyDescent="0.2">
      <c r="A57" t="s">
        <v>90</v>
      </c>
      <c r="B57">
        <v>1603</v>
      </c>
      <c r="C57" t="s">
        <v>261</v>
      </c>
      <c r="D57" t="s">
        <v>235</v>
      </c>
      <c r="E57" t="s">
        <v>262</v>
      </c>
      <c r="F57" t="s">
        <v>151</v>
      </c>
      <c r="G57" t="s">
        <v>246</v>
      </c>
      <c r="H57" t="s">
        <v>263</v>
      </c>
      <c r="I57" s="43" t="s">
        <v>154</v>
      </c>
    </row>
    <row r="58" spans="1:9" x14ac:dyDescent="0.2">
      <c r="A58" t="s">
        <v>264</v>
      </c>
      <c r="B58">
        <v>1386</v>
      </c>
      <c r="C58" t="s">
        <v>265</v>
      </c>
      <c r="D58" t="s">
        <v>266</v>
      </c>
      <c r="E58" t="s">
        <v>267</v>
      </c>
      <c r="F58" t="s">
        <v>151</v>
      </c>
      <c r="G58" t="s">
        <v>268</v>
      </c>
      <c r="H58" t="s">
        <v>269</v>
      </c>
      <c r="I58" s="43" t="s">
        <v>270</v>
      </c>
    </row>
    <row r="59" spans="1:9" x14ac:dyDescent="0.2">
      <c r="A59" t="s">
        <v>49</v>
      </c>
      <c r="B59">
        <v>1381</v>
      </c>
      <c r="C59" t="s">
        <v>271</v>
      </c>
      <c r="D59" t="s">
        <v>272</v>
      </c>
      <c r="E59" t="s">
        <v>273</v>
      </c>
      <c r="F59" t="s">
        <v>151</v>
      </c>
      <c r="G59" t="s">
        <v>274</v>
      </c>
      <c r="H59" t="s">
        <v>275</v>
      </c>
      <c r="I59" s="43" t="s">
        <v>270</v>
      </c>
    </row>
    <row r="60" spans="1:9" x14ac:dyDescent="0.2">
      <c r="A60" t="s">
        <v>43</v>
      </c>
      <c r="B60">
        <v>1380</v>
      </c>
      <c r="C60" t="s">
        <v>276</v>
      </c>
      <c r="D60" t="s">
        <v>277</v>
      </c>
      <c r="E60" t="s">
        <v>278</v>
      </c>
      <c r="F60" t="s">
        <v>151</v>
      </c>
      <c r="G60" t="s">
        <v>279</v>
      </c>
      <c r="H60" t="s">
        <v>280</v>
      </c>
      <c r="I60" s="43" t="s">
        <v>270</v>
      </c>
    </row>
    <row r="61" spans="1:9" x14ac:dyDescent="0.2">
      <c r="A61" t="s">
        <v>281</v>
      </c>
      <c r="B61">
        <v>1387</v>
      </c>
      <c r="C61" t="s">
        <v>282</v>
      </c>
      <c r="D61" t="s">
        <v>283</v>
      </c>
      <c r="E61" t="s">
        <v>278</v>
      </c>
      <c r="F61" t="s">
        <v>151</v>
      </c>
      <c r="G61" t="s">
        <v>284</v>
      </c>
      <c r="H61" t="s">
        <v>285</v>
      </c>
      <c r="I61" s="43" t="s">
        <v>270</v>
      </c>
    </row>
    <row r="62" spans="1:9" x14ac:dyDescent="0.2">
      <c r="A62" t="s">
        <v>108</v>
      </c>
      <c r="B62">
        <v>1314</v>
      </c>
      <c r="C62" t="s">
        <v>286</v>
      </c>
      <c r="D62" t="s">
        <v>287</v>
      </c>
      <c r="E62" t="s">
        <v>267</v>
      </c>
      <c r="F62" t="s">
        <v>151</v>
      </c>
      <c r="G62" t="s">
        <v>288</v>
      </c>
      <c r="H62" t="s">
        <v>289</v>
      </c>
      <c r="I62" s="43" t="s">
        <v>270</v>
      </c>
    </row>
    <row r="63" spans="1:9" x14ac:dyDescent="0.2">
      <c r="A63" t="s">
        <v>85</v>
      </c>
      <c r="B63">
        <v>1336</v>
      </c>
      <c r="C63" t="s">
        <v>290</v>
      </c>
      <c r="D63" t="s">
        <v>287</v>
      </c>
      <c r="E63" t="s">
        <v>267</v>
      </c>
      <c r="F63" t="s">
        <v>151</v>
      </c>
      <c r="G63" t="s">
        <v>291</v>
      </c>
      <c r="H63" t="s">
        <v>292</v>
      </c>
      <c r="I63" s="43" t="s">
        <v>270</v>
      </c>
    </row>
    <row r="64" spans="1:9" x14ac:dyDescent="0.2">
      <c r="A64" t="s">
        <v>119</v>
      </c>
      <c r="B64">
        <v>1345</v>
      </c>
      <c r="C64" t="s">
        <v>293</v>
      </c>
      <c r="D64" t="s">
        <v>294</v>
      </c>
      <c r="E64" t="s">
        <v>267</v>
      </c>
      <c r="F64" t="s">
        <v>151</v>
      </c>
      <c r="G64" t="s">
        <v>295</v>
      </c>
      <c r="H64" t="s">
        <v>292</v>
      </c>
      <c r="I64" s="43" t="s">
        <v>270</v>
      </c>
    </row>
    <row r="65" spans="1:9" x14ac:dyDescent="0.2">
      <c r="A65" t="s">
        <v>95</v>
      </c>
      <c r="B65">
        <v>1353</v>
      </c>
      <c r="C65" t="s">
        <v>296</v>
      </c>
      <c r="D65" t="s">
        <v>297</v>
      </c>
      <c r="E65" t="s">
        <v>298</v>
      </c>
      <c r="F65" t="s">
        <v>151</v>
      </c>
      <c r="G65" t="s">
        <v>299</v>
      </c>
      <c r="H65" t="s">
        <v>300</v>
      </c>
      <c r="I65" s="43" t="s">
        <v>270</v>
      </c>
    </row>
    <row r="66" spans="1:9" x14ac:dyDescent="0.2">
      <c r="A66" t="s">
        <v>26</v>
      </c>
      <c r="B66">
        <v>1351</v>
      </c>
      <c r="C66" t="s">
        <v>301</v>
      </c>
      <c r="D66" t="s">
        <v>302</v>
      </c>
      <c r="E66" t="s">
        <v>303</v>
      </c>
      <c r="F66" t="s">
        <v>151</v>
      </c>
      <c r="G66" t="s">
        <v>259</v>
      </c>
      <c r="H66" t="s">
        <v>304</v>
      </c>
      <c r="I66" s="43" t="s">
        <v>270</v>
      </c>
    </row>
    <row r="67" spans="1:9" x14ac:dyDescent="0.2">
      <c r="A67" t="s">
        <v>26</v>
      </c>
      <c r="B67">
        <v>1354</v>
      </c>
      <c r="C67" t="s">
        <v>305</v>
      </c>
      <c r="D67" t="s">
        <v>297</v>
      </c>
      <c r="E67" t="s">
        <v>298</v>
      </c>
      <c r="F67" t="s">
        <v>151</v>
      </c>
      <c r="G67" t="s">
        <v>306</v>
      </c>
      <c r="H67" t="s">
        <v>307</v>
      </c>
      <c r="I67" s="43" t="s">
        <v>270</v>
      </c>
    </row>
    <row r="68" spans="1:9" x14ac:dyDescent="0.2">
      <c r="A68" t="s">
        <v>26</v>
      </c>
      <c r="B68">
        <v>1371</v>
      </c>
      <c r="C68" t="s">
        <v>308</v>
      </c>
      <c r="D68" t="s">
        <v>297</v>
      </c>
      <c r="E68" t="s">
        <v>298</v>
      </c>
      <c r="F68" t="s">
        <v>151</v>
      </c>
      <c r="G68" t="s">
        <v>259</v>
      </c>
      <c r="H68" t="s">
        <v>292</v>
      </c>
      <c r="I68" s="43" t="s">
        <v>270</v>
      </c>
    </row>
    <row r="69" spans="1:9" x14ac:dyDescent="0.2">
      <c r="A69" t="s">
        <v>68</v>
      </c>
      <c r="B69">
        <v>1355</v>
      </c>
      <c r="C69" t="s">
        <v>309</v>
      </c>
      <c r="D69" t="s">
        <v>310</v>
      </c>
      <c r="E69" t="s">
        <v>298</v>
      </c>
      <c r="F69" t="s">
        <v>151</v>
      </c>
      <c r="G69" t="s">
        <v>311</v>
      </c>
      <c r="H69" t="s">
        <v>312</v>
      </c>
      <c r="I69" s="43" t="s">
        <v>270</v>
      </c>
    </row>
    <row r="70" spans="1:9" x14ac:dyDescent="0.2">
      <c r="A70" t="s">
        <v>88</v>
      </c>
      <c r="B70">
        <v>1334</v>
      </c>
      <c r="C70" t="s">
        <v>313</v>
      </c>
      <c r="D70" t="s">
        <v>314</v>
      </c>
      <c r="E70" t="s">
        <v>315</v>
      </c>
      <c r="F70" t="s">
        <v>151</v>
      </c>
      <c r="G70" t="s">
        <v>316</v>
      </c>
      <c r="H70" t="s">
        <v>317</v>
      </c>
      <c r="I70" s="43" t="s">
        <v>270</v>
      </c>
    </row>
    <row r="71" spans="1:9" x14ac:dyDescent="0.2">
      <c r="A71" t="s">
        <v>73</v>
      </c>
      <c r="B71">
        <v>1310</v>
      </c>
      <c r="C71" t="s">
        <v>318</v>
      </c>
      <c r="D71" t="s">
        <v>319</v>
      </c>
      <c r="E71" t="s">
        <v>320</v>
      </c>
      <c r="F71" t="s">
        <v>151</v>
      </c>
      <c r="G71" t="s">
        <v>321</v>
      </c>
      <c r="H71" t="s">
        <v>250</v>
      </c>
      <c r="I71" s="43" t="s">
        <v>270</v>
      </c>
    </row>
    <row r="72" spans="1:9" x14ac:dyDescent="0.2">
      <c r="A72" t="s">
        <v>8</v>
      </c>
      <c r="B72">
        <v>1357</v>
      </c>
      <c r="C72" t="s">
        <v>322</v>
      </c>
      <c r="D72" t="s">
        <v>277</v>
      </c>
      <c r="E72" t="s">
        <v>278</v>
      </c>
      <c r="F72" t="s">
        <v>151</v>
      </c>
      <c r="G72" t="s">
        <v>288</v>
      </c>
      <c r="H72" t="s">
        <v>323</v>
      </c>
      <c r="I72" s="43" t="s">
        <v>270</v>
      </c>
    </row>
    <row r="73" spans="1:9" x14ac:dyDescent="0.2">
      <c r="A73" t="s">
        <v>31</v>
      </c>
      <c r="B73">
        <v>1358</v>
      </c>
      <c r="C73" t="s">
        <v>324</v>
      </c>
      <c r="D73" t="s">
        <v>277</v>
      </c>
      <c r="E73" t="s">
        <v>278</v>
      </c>
      <c r="F73" t="s">
        <v>151</v>
      </c>
      <c r="G73" t="s">
        <v>325</v>
      </c>
      <c r="H73" t="s">
        <v>326</v>
      </c>
      <c r="I73" s="43" t="s">
        <v>270</v>
      </c>
    </row>
    <row r="74" spans="1:9" x14ac:dyDescent="0.2">
      <c r="A74" t="s">
        <v>31</v>
      </c>
      <c r="B74">
        <v>1372</v>
      </c>
      <c r="C74" t="s">
        <v>327</v>
      </c>
      <c r="D74" t="s">
        <v>277</v>
      </c>
      <c r="E74" t="s">
        <v>278</v>
      </c>
      <c r="F74" t="s">
        <v>151</v>
      </c>
      <c r="G74" t="s">
        <v>325</v>
      </c>
      <c r="H74" t="s">
        <v>328</v>
      </c>
      <c r="I74" s="43" t="s">
        <v>270</v>
      </c>
    </row>
    <row r="75" spans="1:9" x14ac:dyDescent="0.2">
      <c r="A75" t="s">
        <v>39</v>
      </c>
      <c r="B75">
        <v>1340</v>
      </c>
      <c r="C75" t="s">
        <v>329</v>
      </c>
      <c r="D75" t="s">
        <v>314</v>
      </c>
      <c r="E75" t="s">
        <v>315</v>
      </c>
      <c r="F75" t="s">
        <v>151</v>
      </c>
      <c r="G75" t="s">
        <v>330</v>
      </c>
      <c r="H75" t="s">
        <v>331</v>
      </c>
      <c r="I75" s="43" t="s">
        <v>270</v>
      </c>
    </row>
    <row r="76" spans="1:9" x14ac:dyDescent="0.2">
      <c r="A76" t="s">
        <v>50</v>
      </c>
      <c r="B76">
        <v>1319</v>
      </c>
      <c r="C76" t="s">
        <v>332</v>
      </c>
      <c r="D76" t="s">
        <v>319</v>
      </c>
      <c r="E76" t="s">
        <v>320</v>
      </c>
      <c r="F76" t="s">
        <v>151</v>
      </c>
      <c r="G76" t="s">
        <v>333</v>
      </c>
      <c r="H76" t="s">
        <v>263</v>
      </c>
      <c r="I76" s="43" t="s">
        <v>270</v>
      </c>
    </row>
    <row r="77" spans="1:9" x14ac:dyDescent="0.2">
      <c r="A77" t="s">
        <v>106</v>
      </c>
      <c r="B77">
        <v>1346</v>
      </c>
      <c r="C77" t="s">
        <v>334</v>
      </c>
      <c r="D77" t="s">
        <v>335</v>
      </c>
      <c r="E77" t="s">
        <v>336</v>
      </c>
      <c r="F77" t="s">
        <v>151</v>
      </c>
      <c r="G77" t="s">
        <v>330</v>
      </c>
      <c r="H77" t="s">
        <v>337</v>
      </c>
      <c r="I77" s="43" t="s">
        <v>270</v>
      </c>
    </row>
    <row r="78" spans="1:9" x14ac:dyDescent="0.2">
      <c r="A78" t="s">
        <v>84</v>
      </c>
      <c r="B78">
        <v>1367</v>
      </c>
      <c r="C78" t="s">
        <v>338</v>
      </c>
      <c r="D78" t="s">
        <v>339</v>
      </c>
      <c r="E78" t="s">
        <v>340</v>
      </c>
      <c r="F78" t="s">
        <v>341</v>
      </c>
      <c r="G78" t="s">
        <v>342</v>
      </c>
      <c r="H78" t="s">
        <v>343</v>
      </c>
      <c r="I78" s="43" t="s">
        <v>344</v>
      </c>
    </row>
    <row r="79" spans="1:9" x14ac:dyDescent="0.2">
      <c r="A79" t="s">
        <v>117</v>
      </c>
      <c r="B79">
        <v>1315</v>
      </c>
      <c r="C79" t="s">
        <v>345</v>
      </c>
      <c r="D79" t="s">
        <v>346</v>
      </c>
      <c r="E79" t="s">
        <v>185</v>
      </c>
      <c r="F79" t="s">
        <v>151</v>
      </c>
      <c r="G79" t="s">
        <v>347</v>
      </c>
      <c r="H79" t="s">
        <v>172</v>
      </c>
      <c r="I79" s="43" t="s">
        <v>173</v>
      </c>
    </row>
    <row r="80" spans="1:9" x14ac:dyDescent="0.2">
      <c r="A80" t="s">
        <v>35</v>
      </c>
      <c r="B80">
        <v>1328</v>
      </c>
      <c r="C80" t="s">
        <v>348</v>
      </c>
      <c r="D80" t="s">
        <v>349</v>
      </c>
      <c r="E80" t="s">
        <v>185</v>
      </c>
      <c r="F80" t="s">
        <v>151</v>
      </c>
      <c r="G80" t="s">
        <v>246</v>
      </c>
      <c r="H80" t="s">
        <v>350</v>
      </c>
      <c r="I80" s="43" t="s">
        <v>154</v>
      </c>
    </row>
    <row r="81" spans="1:9" x14ac:dyDescent="0.2">
      <c r="A81" t="s">
        <v>35</v>
      </c>
      <c r="B81">
        <v>1370</v>
      </c>
      <c r="C81" t="s">
        <v>351</v>
      </c>
      <c r="D81" t="s">
        <v>346</v>
      </c>
      <c r="E81" t="s">
        <v>185</v>
      </c>
      <c r="F81" t="s">
        <v>151</v>
      </c>
      <c r="G81" t="s">
        <v>352</v>
      </c>
      <c r="H81" t="s">
        <v>260</v>
      </c>
      <c r="I81" s="43" t="s">
        <v>173</v>
      </c>
    </row>
    <row r="82" spans="1:9" x14ac:dyDescent="0.2">
      <c r="A82" t="s">
        <v>36</v>
      </c>
      <c r="B82">
        <v>1344</v>
      </c>
      <c r="C82" t="s">
        <v>353</v>
      </c>
      <c r="D82" t="s">
        <v>354</v>
      </c>
      <c r="E82" t="s">
        <v>185</v>
      </c>
      <c r="F82" t="s">
        <v>151</v>
      </c>
      <c r="G82" t="s">
        <v>355</v>
      </c>
      <c r="H82" t="s">
        <v>356</v>
      </c>
      <c r="I82" s="43" t="s">
        <v>173</v>
      </c>
    </row>
    <row r="83" spans="1:9" x14ac:dyDescent="0.2">
      <c r="A83" t="s">
        <v>120</v>
      </c>
      <c r="B83">
        <v>1318</v>
      </c>
      <c r="C83" t="s">
        <v>357</v>
      </c>
      <c r="D83" t="s">
        <v>358</v>
      </c>
      <c r="E83" t="s">
        <v>150</v>
      </c>
      <c r="F83" t="s">
        <v>151</v>
      </c>
      <c r="G83" t="s">
        <v>359</v>
      </c>
      <c r="H83" t="s">
        <v>242</v>
      </c>
      <c r="I83" s="43" t="s">
        <v>173</v>
      </c>
    </row>
    <row r="84" spans="1:9" x14ac:dyDescent="0.2">
      <c r="A84" t="s">
        <v>27</v>
      </c>
      <c r="B84">
        <v>1312</v>
      </c>
      <c r="C84" t="s">
        <v>360</v>
      </c>
      <c r="D84" t="s">
        <v>163</v>
      </c>
      <c r="E84" t="s">
        <v>168</v>
      </c>
      <c r="F84" t="s">
        <v>169</v>
      </c>
      <c r="G84" t="s">
        <v>361</v>
      </c>
      <c r="H84" t="s">
        <v>166</v>
      </c>
      <c r="I84" s="43" t="s">
        <v>173</v>
      </c>
    </row>
    <row r="85" spans="1:9" x14ac:dyDescent="0.2">
      <c r="A85" t="s">
        <v>97</v>
      </c>
      <c r="B85">
        <v>1324</v>
      </c>
      <c r="C85" t="s">
        <v>362</v>
      </c>
      <c r="D85" t="s">
        <v>354</v>
      </c>
      <c r="E85" t="s">
        <v>150</v>
      </c>
      <c r="F85" t="s">
        <v>151</v>
      </c>
      <c r="G85" t="s">
        <v>363</v>
      </c>
      <c r="H85" t="s">
        <v>242</v>
      </c>
      <c r="I85" s="43" t="s">
        <v>173</v>
      </c>
    </row>
    <row r="86" spans="1:9" x14ac:dyDescent="0.2">
      <c r="A86" t="s">
        <v>82</v>
      </c>
      <c r="B86">
        <v>1327</v>
      </c>
      <c r="C86" t="s">
        <v>364</v>
      </c>
      <c r="D86" t="s">
        <v>358</v>
      </c>
      <c r="E86" t="s">
        <v>150</v>
      </c>
      <c r="F86" t="s">
        <v>151</v>
      </c>
      <c r="G86" t="s">
        <v>365</v>
      </c>
      <c r="H86" t="s">
        <v>366</v>
      </c>
      <c r="I86" s="43" t="s">
        <v>154</v>
      </c>
    </row>
    <row r="87" spans="1:9" x14ac:dyDescent="0.2">
      <c r="A87" t="s">
        <v>82</v>
      </c>
      <c r="B87">
        <v>1360</v>
      </c>
      <c r="C87" t="s">
        <v>367</v>
      </c>
      <c r="D87" t="s">
        <v>149</v>
      </c>
      <c r="E87" t="s">
        <v>150</v>
      </c>
      <c r="F87" t="s">
        <v>151</v>
      </c>
      <c r="G87" t="s">
        <v>368</v>
      </c>
      <c r="H87" t="s">
        <v>369</v>
      </c>
      <c r="I87" s="43" t="s">
        <v>173</v>
      </c>
    </row>
    <row r="88" spans="1:9" x14ac:dyDescent="0.2">
      <c r="A88" t="s">
        <v>100</v>
      </c>
      <c r="B88">
        <v>1343</v>
      </c>
      <c r="C88" t="s">
        <v>370</v>
      </c>
      <c r="D88" t="s">
        <v>354</v>
      </c>
      <c r="E88" t="s">
        <v>150</v>
      </c>
      <c r="F88" t="s">
        <v>151</v>
      </c>
      <c r="G88" t="s">
        <v>254</v>
      </c>
      <c r="H88" t="s">
        <v>371</v>
      </c>
      <c r="I88" s="43" t="s">
        <v>173</v>
      </c>
    </row>
    <row r="89" spans="1:9" x14ac:dyDescent="0.2">
      <c r="A89" t="s">
        <v>17</v>
      </c>
      <c r="B89">
        <v>1317</v>
      </c>
      <c r="C89" t="s">
        <v>372</v>
      </c>
      <c r="D89" t="s">
        <v>373</v>
      </c>
      <c r="E89" t="s">
        <v>374</v>
      </c>
      <c r="F89" t="s">
        <v>151</v>
      </c>
      <c r="G89" t="s">
        <v>375</v>
      </c>
      <c r="H89" t="s">
        <v>228</v>
      </c>
      <c r="I89" s="43" t="s">
        <v>173</v>
      </c>
    </row>
    <row r="90" spans="1:9" x14ac:dyDescent="0.2">
      <c r="A90" t="s">
        <v>17</v>
      </c>
      <c r="B90">
        <v>1322</v>
      </c>
      <c r="C90" t="s">
        <v>376</v>
      </c>
      <c r="D90" t="s">
        <v>377</v>
      </c>
      <c r="E90" t="s">
        <v>240</v>
      </c>
      <c r="F90" t="s">
        <v>151</v>
      </c>
      <c r="G90" t="s">
        <v>378</v>
      </c>
      <c r="H90" t="s">
        <v>228</v>
      </c>
      <c r="I90" s="43" t="s">
        <v>173</v>
      </c>
    </row>
    <row r="91" spans="1:9" x14ac:dyDescent="0.2">
      <c r="A91" t="s">
        <v>45</v>
      </c>
      <c r="B91">
        <v>1339</v>
      </c>
      <c r="C91" t="s">
        <v>379</v>
      </c>
      <c r="D91" t="s">
        <v>380</v>
      </c>
      <c r="E91" t="s">
        <v>240</v>
      </c>
      <c r="F91" t="s">
        <v>151</v>
      </c>
      <c r="G91" t="s">
        <v>381</v>
      </c>
      <c r="H91" t="s">
        <v>350</v>
      </c>
      <c r="I91" s="43" t="s">
        <v>154</v>
      </c>
    </row>
    <row r="92" spans="1:9" x14ac:dyDescent="0.2">
      <c r="A92" t="s">
        <v>15</v>
      </c>
      <c r="B92">
        <v>1329</v>
      </c>
      <c r="C92" t="s">
        <v>382</v>
      </c>
      <c r="D92" t="s">
        <v>383</v>
      </c>
      <c r="E92" t="s">
        <v>374</v>
      </c>
      <c r="F92" t="s">
        <v>151</v>
      </c>
      <c r="G92" t="s">
        <v>384</v>
      </c>
      <c r="H92" t="s">
        <v>350</v>
      </c>
      <c r="I92" s="43" t="s">
        <v>154</v>
      </c>
    </row>
    <row r="93" spans="1:9" x14ac:dyDescent="0.2">
      <c r="A93" t="s">
        <v>47</v>
      </c>
      <c r="B93">
        <v>1342</v>
      </c>
      <c r="C93" t="s">
        <v>385</v>
      </c>
      <c r="D93" t="s">
        <v>377</v>
      </c>
      <c r="E93" t="s">
        <v>240</v>
      </c>
      <c r="F93" t="s">
        <v>151</v>
      </c>
      <c r="G93" t="s">
        <v>386</v>
      </c>
      <c r="H93" t="s">
        <v>387</v>
      </c>
      <c r="I93" s="43" t="s">
        <v>173</v>
      </c>
    </row>
    <row r="94" spans="1:9" x14ac:dyDescent="0.2">
      <c r="A94" t="s">
        <v>37</v>
      </c>
      <c r="B94">
        <v>1347</v>
      </c>
      <c r="C94" t="s">
        <v>388</v>
      </c>
      <c r="D94" t="s">
        <v>389</v>
      </c>
      <c r="E94" t="s">
        <v>390</v>
      </c>
      <c r="F94" t="s">
        <v>151</v>
      </c>
      <c r="G94" t="s">
        <v>391</v>
      </c>
      <c r="H94" t="s">
        <v>392</v>
      </c>
      <c r="I94" s="43" t="s">
        <v>173</v>
      </c>
    </row>
    <row r="95" spans="1:9" x14ac:dyDescent="0.2">
      <c r="A95" t="s">
        <v>74</v>
      </c>
      <c r="B95">
        <v>1348</v>
      </c>
      <c r="C95" t="s">
        <v>393</v>
      </c>
      <c r="D95" t="s">
        <v>389</v>
      </c>
      <c r="E95" t="s">
        <v>390</v>
      </c>
      <c r="F95" t="s">
        <v>151</v>
      </c>
      <c r="G95" t="s">
        <v>394</v>
      </c>
      <c r="H95" t="s">
        <v>366</v>
      </c>
      <c r="I95" s="43" t="s">
        <v>154</v>
      </c>
    </row>
    <row r="96" spans="1:9" x14ac:dyDescent="0.2">
      <c r="A96" t="s">
        <v>44</v>
      </c>
      <c r="B96">
        <v>1349</v>
      </c>
      <c r="C96" t="s">
        <v>395</v>
      </c>
      <c r="D96" t="s">
        <v>389</v>
      </c>
      <c r="E96" t="s">
        <v>390</v>
      </c>
      <c r="F96" t="s">
        <v>151</v>
      </c>
      <c r="G96" t="s">
        <v>396</v>
      </c>
      <c r="H96" t="s">
        <v>255</v>
      </c>
      <c r="I96" s="43" t="s">
        <v>154</v>
      </c>
    </row>
    <row r="97" spans="1:9" x14ac:dyDescent="0.2">
      <c r="A97" t="s">
        <v>76</v>
      </c>
      <c r="B97">
        <v>1518</v>
      </c>
      <c r="C97" t="s">
        <v>397</v>
      </c>
      <c r="D97" t="s">
        <v>191</v>
      </c>
      <c r="E97" t="s">
        <v>192</v>
      </c>
      <c r="F97" t="s">
        <v>151</v>
      </c>
      <c r="G97" t="s">
        <v>165</v>
      </c>
      <c r="H97" t="s">
        <v>193</v>
      </c>
      <c r="I97" s="43" t="s">
        <v>398</v>
      </c>
    </row>
    <row r="98" spans="1:9" x14ac:dyDescent="0.2">
      <c r="A98" t="s">
        <v>98</v>
      </c>
      <c r="B98">
        <v>1515</v>
      </c>
      <c r="C98" t="s">
        <v>399</v>
      </c>
      <c r="D98" t="s">
        <v>191</v>
      </c>
      <c r="E98" t="s">
        <v>192</v>
      </c>
      <c r="F98" t="s">
        <v>151</v>
      </c>
      <c r="G98" t="s">
        <v>165</v>
      </c>
      <c r="H98" t="s">
        <v>193</v>
      </c>
      <c r="I98" s="43" t="s">
        <v>398</v>
      </c>
    </row>
    <row r="99" spans="1:9" x14ac:dyDescent="0.2">
      <c r="A99" t="s">
        <v>28</v>
      </c>
      <c r="B99">
        <v>1554</v>
      </c>
      <c r="C99" t="s">
        <v>400</v>
      </c>
      <c r="D99" t="s">
        <v>401</v>
      </c>
      <c r="E99" t="s">
        <v>192</v>
      </c>
      <c r="F99" t="s">
        <v>151</v>
      </c>
      <c r="G99" t="s">
        <v>165</v>
      </c>
      <c r="H99" t="s">
        <v>193</v>
      </c>
      <c r="I99" s="43" t="s">
        <v>398</v>
      </c>
    </row>
    <row r="100" spans="1:9" x14ac:dyDescent="0.2">
      <c r="A100" t="s">
        <v>28</v>
      </c>
      <c r="B100">
        <v>1511</v>
      </c>
      <c r="C100" t="s">
        <v>402</v>
      </c>
      <c r="D100" t="s">
        <v>191</v>
      </c>
      <c r="E100" t="s">
        <v>192</v>
      </c>
      <c r="F100" t="s">
        <v>151</v>
      </c>
      <c r="G100" t="s">
        <v>165</v>
      </c>
      <c r="H100" t="s">
        <v>193</v>
      </c>
      <c r="I100" s="43" t="s">
        <v>398</v>
      </c>
    </row>
    <row r="101" spans="1:9" x14ac:dyDescent="0.2">
      <c r="A101" t="s">
        <v>83</v>
      </c>
      <c r="B101">
        <v>1542</v>
      </c>
      <c r="C101" t="s">
        <v>403</v>
      </c>
      <c r="D101" t="s">
        <v>191</v>
      </c>
      <c r="E101" t="s">
        <v>192</v>
      </c>
      <c r="F101" t="s">
        <v>151</v>
      </c>
      <c r="G101" t="s">
        <v>165</v>
      </c>
      <c r="H101" t="s">
        <v>193</v>
      </c>
      <c r="I101" s="43" t="s">
        <v>398</v>
      </c>
    </row>
    <row r="102" spans="1:9" x14ac:dyDescent="0.2">
      <c r="A102" t="s">
        <v>113</v>
      </c>
      <c r="B102">
        <v>1538</v>
      </c>
      <c r="C102" t="s">
        <v>404</v>
      </c>
      <c r="D102" t="s">
        <v>191</v>
      </c>
      <c r="E102" t="s">
        <v>192</v>
      </c>
      <c r="F102" t="s">
        <v>151</v>
      </c>
      <c r="G102" t="s">
        <v>165</v>
      </c>
      <c r="H102" t="s">
        <v>193</v>
      </c>
      <c r="I102" s="43" t="s">
        <v>398</v>
      </c>
    </row>
    <row r="103" spans="1:9" x14ac:dyDescent="0.2">
      <c r="A103" t="s">
        <v>53</v>
      </c>
      <c r="B103">
        <v>1539</v>
      </c>
      <c r="C103" t="s">
        <v>405</v>
      </c>
      <c r="D103" t="s">
        <v>191</v>
      </c>
      <c r="E103" t="s">
        <v>192</v>
      </c>
      <c r="F103" t="s">
        <v>151</v>
      </c>
      <c r="G103" t="s">
        <v>165</v>
      </c>
      <c r="H103" t="s">
        <v>193</v>
      </c>
      <c r="I103" s="43" t="s">
        <v>398</v>
      </c>
    </row>
    <row r="104" spans="1:9" x14ac:dyDescent="0.2">
      <c r="A104" t="s">
        <v>41</v>
      </c>
      <c r="B104">
        <v>1549</v>
      </c>
      <c r="C104" t="s">
        <v>406</v>
      </c>
      <c r="D104" t="s">
        <v>191</v>
      </c>
      <c r="E104" t="s">
        <v>192</v>
      </c>
      <c r="F104" t="s">
        <v>151</v>
      </c>
      <c r="G104" t="s">
        <v>165</v>
      </c>
      <c r="H104" t="s">
        <v>193</v>
      </c>
      <c r="I104" s="43" t="s">
        <v>173</v>
      </c>
    </row>
    <row r="105" spans="1:9" x14ac:dyDescent="0.2">
      <c r="A105" t="s">
        <v>65</v>
      </c>
      <c r="B105">
        <v>1550</v>
      </c>
      <c r="C105" t="s">
        <v>407</v>
      </c>
      <c r="D105" t="s">
        <v>191</v>
      </c>
      <c r="E105" t="s">
        <v>192</v>
      </c>
      <c r="F105" t="s">
        <v>201</v>
      </c>
      <c r="G105" t="s">
        <v>202</v>
      </c>
      <c r="H105" t="s">
        <v>193</v>
      </c>
      <c r="I105" s="43" t="s">
        <v>203</v>
      </c>
    </row>
    <row r="106" spans="1:9" x14ac:dyDescent="0.2">
      <c r="A106" t="s">
        <v>78</v>
      </c>
      <c r="B106">
        <v>1517</v>
      </c>
      <c r="C106" t="s">
        <v>408</v>
      </c>
      <c r="D106" t="s">
        <v>191</v>
      </c>
      <c r="E106" t="s">
        <v>192</v>
      </c>
      <c r="F106" t="s">
        <v>151</v>
      </c>
      <c r="G106" t="s">
        <v>165</v>
      </c>
      <c r="H106" t="s">
        <v>193</v>
      </c>
      <c r="I106" s="43" t="s">
        <v>398</v>
      </c>
    </row>
    <row r="107" spans="1:9" x14ac:dyDescent="0.2">
      <c r="A107" t="s">
        <v>77</v>
      </c>
      <c r="B107">
        <v>1519</v>
      </c>
      <c r="C107" t="s">
        <v>409</v>
      </c>
      <c r="D107" t="s">
        <v>191</v>
      </c>
      <c r="E107" t="s">
        <v>192</v>
      </c>
      <c r="F107" t="s">
        <v>201</v>
      </c>
      <c r="G107" t="s">
        <v>202</v>
      </c>
      <c r="H107" t="s">
        <v>193</v>
      </c>
      <c r="I107" s="43" t="s">
        <v>410</v>
      </c>
    </row>
    <row r="108" spans="1:9" x14ac:dyDescent="0.2">
      <c r="A108" t="s">
        <v>24</v>
      </c>
      <c r="B108">
        <v>1514</v>
      </c>
      <c r="C108" t="s">
        <v>411</v>
      </c>
      <c r="D108" t="s">
        <v>191</v>
      </c>
      <c r="E108" t="s">
        <v>192</v>
      </c>
      <c r="F108" t="s">
        <v>151</v>
      </c>
      <c r="G108" t="s">
        <v>165</v>
      </c>
      <c r="H108" t="s">
        <v>193</v>
      </c>
      <c r="I108" s="43" t="s">
        <v>398</v>
      </c>
    </row>
    <row r="109" spans="1:9" x14ac:dyDescent="0.2">
      <c r="A109" t="s">
        <v>10</v>
      </c>
      <c r="B109">
        <v>1520</v>
      </c>
      <c r="C109" t="s">
        <v>412</v>
      </c>
      <c r="D109" t="s">
        <v>191</v>
      </c>
      <c r="E109" t="s">
        <v>192</v>
      </c>
      <c r="F109" t="s">
        <v>201</v>
      </c>
      <c r="G109" t="s">
        <v>202</v>
      </c>
      <c r="H109" t="s">
        <v>193</v>
      </c>
      <c r="I109" s="43" t="s">
        <v>410</v>
      </c>
    </row>
    <row r="110" spans="1:9" x14ac:dyDescent="0.2">
      <c r="A110" t="s">
        <v>61</v>
      </c>
      <c r="B110">
        <v>1544</v>
      </c>
      <c r="C110" t="s">
        <v>413</v>
      </c>
      <c r="D110" t="s">
        <v>191</v>
      </c>
      <c r="E110" t="s">
        <v>192</v>
      </c>
      <c r="F110" t="s">
        <v>151</v>
      </c>
      <c r="G110" t="s">
        <v>165</v>
      </c>
      <c r="H110" t="s">
        <v>193</v>
      </c>
      <c r="I110" s="43" t="s">
        <v>173</v>
      </c>
    </row>
    <row r="111" spans="1:9" x14ac:dyDescent="0.2">
      <c r="A111" t="s">
        <v>51</v>
      </c>
      <c r="B111">
        <v>1552</v>
      </c>
      <c r="C111" t="s">
        <v>414</v>
      </c>
      <c r="D111" t="s">
        <v>191</v>
      </c>
      <c r="E111" t="s">
        <v>192</v>
      </c>
      <c r="F111" t="s">
        <v>151</v>
      </c>
      <c r="G111" t="s">
        <v>165</v>
      </c>
      <c r="H111" t="s">
        <v>193</v>
      </c>
      <c r="I111" s="43" t="s">
        <v>398</v>
      </c>
    </row>
    <row r="112" spans="1:9" x14ac:dyDescent="0.2">
      <c r="A112" t="s">
        <v>51</v>
      </c>
      <c r="B112">
        <v>1510</v>
      </c>
      <c r="C112" t="s">
        <v>414</v>
      </c>
      <c r="D112" t="s">
        <v>191</v>
      </c>
      <c r="E112" t="s">
        <v>192</v>
      </c>
      <c r="F112" t="s">
        <v>151</v>
      </c>
      <c r="G112" t="s">
        <v>165</v>
      </c>
      <c r="H112" t="s">
        <v>193</v>
      </c>
      <c r="I112" s="43" t="s">
        <v>398</v>
      </c>
    </row>
    <row r="113" spans="1:9" x14ac:dyDescent="0.2">
      <c r="A113" t="s">
        <v>54</v>
      </c>
      <c r="B113">
        <v>1553</v>
      </c>
      <c r="C113" t="s">
        <v>415</v>
      </c>
      <c r="D113" t="s">
        <v>401</v>
      </c>
      <c r="E113" t="s">
        <v>192</v>
      </c>
      <c r="F113" t="s">
        <v>201</v>
      </c>
      <c r="G113" t="s">
        <v>202</v>
      </c>
      <c r="H113" t="s">
        <v>193</v>
      </c>
      <c r="I113" s="43" t="s">
        <v>410</v>
      </c>
    </row>
    <row r="114" spans="1:9" x14ac:dyDescent="0.2">
      <c r="A114" t="s">
        <v>54</v>
      </c>
      <c r="B114">
        <v>1521</v>
      </c>
      <c r="C114" t="s">
        <v>416</v>
      </c>
      <c r="D114" t="s">
        <v>191</v>
      </c>
      <c r="E114" t="s">
        <v>192</v>
      </c>
      <c r="F114" t="s">
        <v>201</v>
      </c>
      <c r="G114" t="s">
        <v>202</v>
      </c>
      <c r="H114" t="s">
        <v>193</v>
      </c>
      <c r="I114" s="43" t="s">
        <v>410</v>
      </c>
    </row>
    <row r="115" spans="1:9" x14ac:dyDescent="0.2">
      <c r="A115" t="s">
        <v>30</v>
      </c>
      <c r="B115">
        <v>1526</v>
      </c>
      <c r="C115" t="s">
        <v>417</v>
      </c>
      <c r="D115" t="s">
        <v>191</v>
      </c>
      <c r="E115" t="s">
        <v>192</v>
      </c>
      <c r="F115" t="s">
        <v>151</v>
      </c>
      <c r="G115" t="s">
        <v>165</v>
      </c>
      <c r="H115" t="s">
        <v>193</v>
      </c>
      <c r="I115" s="43" t="s">
        <v>398</v>
      </c>
    </row>
    <row r="116" spans="1:9" x14ac:dyDescent="0.2">
      <c r="A116" t="s">
        <v>46</v>
      </c>
      <c r="B116">
        <v>1529</v>
      </c>
      <c r="C116" t="s">
        <v>418</v>
      </c>
      <c r="D116" t="s">
        <v>191</v>
      </c>
      <c r="E116" t="s">
        <v>192</v>
      </c>
      <c r="F116" t="s">
        <v>151</v>
      </c>
      <c r="G116" t="s">
        <v>165</v>
      </c>
      <c r="H116" t="s">
        <v>193</v>
      </c>
      <c r="I116" s="43" t="s">
        <v>398</v>
      </c>
    </row>
    <row r="117" spans="1:9" x14ac:dyDescent="0.2">
      <c r="A117" t="s">
        <v>69</v>
      </c>
      <c r="B117">
        <v>1541</v>
      </c>
      <c r="C117" t="s">
        <v>419</v>
      </c>
      <c r="D117" t="s">
        <v>191</v>
      </c>
      <c r="E117" t="s">
        <v>192</v>
      </c>
      <c r="F117" t="s">
        <v>151</v>
      </c>
      <c r="G117" t="s">
        <v>165</v>
      </c>
      <c r="H117" t="s">
        <v>193</v>
      </c>
      <c r="I117" s="43" t="s">
        <v>398</v>
      </c>
    </row>
    <row r="118" spans="1:9" x14ac:dyDescent="0.2">
      <c r="A118" t="s">
        <v>55</v>
      </c>
      <c r="B118">
        <v>1615</v>
      </c>
      <c r="C118" t="s">
        <v>420</v>
      </c>
      <c r="D118" t="s">
        <v>421</v>
      </c>
      <c r="E118" t="s">
        <v>185</v>
      </c>
      <c r="F118" t="s">
        <v>151</v>
      </c>
      <c r="G118" t="s">
        <v>422</v>
      </c>
      <c r="H118" t="s">
        <v>423</v>
      </c>
      <c r="I118" s="43" t="s">
        <v>173</v>
      </c>
    </row>
    <row r="119" spans="1:9" x14ac:dyDescent="0.2">
      <c r="A119" t="s">
        <v>110</v>
      </c>
      <c r="B119">
        <v>1628</v>
      </c>
      <c r="C119" t="s">
        <v>424</v>
      </c>
      <c r="D119" t="s">
        <v>421</v>
      </c>
      <c r="E119" t="s">
        <v>185</v>
      </c>
      <c r="F119" t="s">
        <v>151</v>
      </c>
      <c r="G119" t="s">
        <v>425</v>
      </c>
      <c r="H119" t="s">
        <v>260</v>
      </c>
      <c r="I119" s="43" t="s">
        <v>173</v>
      </c>
    </row>
    <row r="120" spans="1:9" x14ac:dyDescent="0.2">
      <c r="A120" t="s">
        <v>63</v>
      </c>
      <c r="B120">
        <v>1618</v>
      </c>
      <c r="C120" t="s">
        <v>426</v>
      </c>
      <c r="D120" t="s">
        <v>427</v>
      </c>
      <c r="E120" t="s">
        <v>150</v>
      </c>
      <c r="F120" t="s">
        <v>151</v>
      </c>
      <c r="G120" t="s">
        <v>288</v>
      </c>
      <c r="H120" t="s">
        <v>428</v>
      </c>
      <c r="I120" s="43" t="s">
        <v>173</v>
      </c>
    </row>
    <row r="121" spans="1:9" x14ac:dyDescent="0.2">
      <c r="A121" t="s">
        <v>80</v>
      </c>
      <c r="B121">
        <v>1681</v>
      </c>
      <c r="C121" t="s">
        <v>429</v>
      </c>
      <c r="D121" t="s">
        <v>252</v>
      </c>
      <c r="E121" t="s">
        <v>430</v>
      </c>
      <c r="F121" t="s">
        <v>201</v>
      </c>
      <c r="G121" t="s">
        <v>431</v>
      </c>
      <c r="H121" t="s">
        <v>432</v>
      </c>
      <c r="I121" s="43" t="s">
        <v>173</v>
      </c>
    </row>
    <row r="122" spans="1:9" x14ac:dyDescent="0.2">
      <c r="A122" t="s">
        <v>23</v>
      </c>
      <c r="B122">
        <v>1624</v>
      </c>
      <c r="C122" t="s">
        <v>433</v>
      </c>
      <c r="D122" t="s">
        <v>244</v>
      </c>
      <c r="E122" t="s">
        <v>150</v>
      </c>
      <c r="F122" t="s">
        <v>201</v>
      </c>
      <c r="G122" t="s">
        <v>434</v>
      </c>
      <c r="H122" t="s">
        <v>428</v>
      </c>
      <c r="I122" s="43" t="s">
        <v>173</v>
      </c>
    </row>
    <row r="123" spans="1:9" x14ac:dyDescent="0.2">
      <c r="A123" t="s">
        <v>57</v>
      </c>
      <c r="B123">
        <v>1627</v>
      </c>
      <c r="C123" t="s">
        <v>435</v>
      </c>
      <c r="D123" t="s">
        <v>427</v>
      </c>
      <c r="E123" t="s">
        <v>150</v>
      </c>
      <c r="F123" t="s">
        <v>151</v>
      </c>
      <c r="G123" t="s">
        <v>394</v>
      </c>
      <c r="H123" t="s">
        <v>242</v>
      </c>
      <c r="I123" s="43" t="s">
        <v>173</v>
      </c>
    </row>
    <row r="124" spans="1:9" x14ac:dyDescent="0.2">
      <c r="A124" t="s">
        <v>89</v>
      </c>
      <c r="B124">
        <v>1682</v>
      </c>
      <c r="C124" t="s">
        <v>436</v>
      </c>
      <c r="D124" t="s">
        <v>252</v>
      </c>
      <c r="E124" t="s">
        <v>430</v>
      </c>
      <c r="F124" t="s">
        <v>151</v>
      </c>
      <c r="G124" t="s">
        <v>437</v>
      </c>
      <c r="H124" t="s">
        <v>255</v>
      </c>
      <c r="I124" s="43" t="s">
        <v>154</v>
      </c>
    </row>
    <row r="125" spans="1:9" x14ac:dyDescent="0.2">
      <c r="A125" t="s">
        <v>19</v>
      </c>
      <c r="B125">
        <v>1622</v>
      </c>
      <c r="C125" t="s">
        <v>438</v>
      </c>
      <c r="D125" t="s">
        <v>239</v>
      </c>
      <c r="E125" t="s">
        <v>240</v>
      </c>
      <c r="F125" t="s">
        <v>151</v>
      </c>
      <c r="G125" t="s">
        <v>321</v>
      </c>
      <c r="H125" t="s">
        <v>428</v>
      </c>
      <c r="I125" s="43" t="s">
        <v>173</v>
      </c>
    </row>
    <row r="126" spans="1:9" x14ac:dyDescent="0.2">
      <c r="A126" t="s">
        <v>87</v>
      </c>
      <c r="B126">
        <v>1639</v>
      </c>
      <c r="C126" t="s">
        <v>439</v>
      </c>
      <c r="D126" t="s">
        <v>239</v>
      </c>
      <c r="E126" t="s">
        <v>240</v>
      </c>
      <c r="F126" t="s">
        <v>151</v>
      </c>
      <c r="G126" t="s">
        <v>268</v>
      </c>
      <c r="H126" t="s">
        <v>242</v>
      </c>
      <c r="I126" s="43" t="s">
        <v>173</v>
      </c>
    </row>
    <row r="127" spans="1:9" x14ac:dyDescent="0.2">
      <c r="A127" t="s">
        <v>32</v>
      </c>
      <c r="B127">
        <v>1548</v>
      </c>
      <c r="C127" t="s">
        <v>440</v>
      </c>
      <c r="D127" t="s">
        <v>191</v>
      </c>
      <c r="E127" t="s">
        <v>192</v>
      </c>
      <c r="F127" t="s">
        <v>151</v>
      </c>
      <c r="G127" t="s">
        <v>165</v>
      </c>
      <c r="H127" t="s">
        <v>193</v>
      </c>
      <c r="I127" s="43" t="s">
        <v>173</v>
      </c>
    </row>
    <row r="128" spans="1:9" x14ac:dyDescent="0.2">
      <c r="A128" t="s">
        <v>67</v>
      </c>
      <c r="B128">
        <v>1516</v>
      </c>
      <c r="C128" t="s">
        <v>441</v>
      </c>
      <c r="D128" t="s">
        <v>191</v>
      </c>
      <c r="E128" t="s">
        <v>192</v>
      </c>
      <c r="F128" t="s">
        <v>151</v>
      </c>
      <c r="G128" t="s">
        <v>165</v>
      </c>
      <c r="H128" t="s">
        <v>193</v>
      </c>
      <c r="I128" s="43" t="s">
        <v>398</v>
      </c>
    </row>
    <row r="129" spans="1:9" x14ac:dyDescent="0.2">
      <c r="A129" t="s">
        <v>96</v>
      </c>
      <c r="B129">
        <v>1513</v>
      </c>
      <c r="C129" t="s">
        <v>442</v>
      </c>
      <c r="D129" t="s">
        <v>191</v>
      </c>
      <c r="E129" t="s">
        <v>192</v>
      </c>
      <c r="F129" t="s">
        <v>151</v>
      </c>
      <c r="G129" t="s">
        <v>165</v>
      </c>
      <c r="H129" t="s">
        <v>193</v>
      </c>
      <c r="I129" s="43" t="s">
        <v>398</v>
      </c>
    </row>
    <row r="130" spans="1:9" x14ac:dyDescent="0.2">
      <c r="A130" t="s">
        <v>42</v>
      </c>
      <c r="B130">
        <v>1551</v>
      </c>
      <c r="C130" t="s">
        <v>443</v>
      </c>
      <c r="D130" t="s">
        <v>191</v>
      </c>
      <c r="E130" t="s">
        <v>192</v>
      </c>
      <c r="F130" t="s">
        <v>151</v>
      </c>
      <c r="G130" t="s">
        <v>165</v>
      </c>
      <c r="H130" t="s">
        <v>193</v>
      </c>
      <c r="I130" s="43" t="s">
        <v>398</v>
      </c>
    </row>
    <row r="131" spans="1:9" x14ac:dyDescent="0.2">
      <c r="A131" t="s">
        <v>42</v>
      </c>
      <c r="B131">
        <v>1509</v>
      </c>
      <c r="C131" t="s">
        <v>443</v>
      </c>
      <c r="D131" t="s">
        <v>191</v>
      </c>
      <c r="E131" t="s">
        <v>192</v>
      </c>
      <c r="F131" t="s">
        <v>151</v>
      </c>
      <c r="G131" t="s">
        <v>165</v>
      </c>
      <c r="H131" t="s">
        <v>193</v>
      </c>
      <c r="I131" s="43" t="s">
        <v>398</v>
      </c>
    </row>
    <row r="132" spans="1:9" x14ac:dyDescent="0.2">
      <c r="A132" t="s">
        <v>104</v>
      </c>
      <c r="B132">
        <v>1525</v>
      </c>
      <c r="C132" t="s">
        <v>444</v>
      </c>
      <c r="D132" t="s">
        <v>191</v>
      </c>
      <c r="E132" t="s">
        <v>192</v>
      </c>
      <c r="F132" t="s">
        <v>151</v>
      </c>
      <c r="G132" t="s">
        <v>165</v>
      </c>
      <c r="H132" t="s">
        <v>193</v>
      </c>
      <c r="I132" s="43" t="s">
        <v>398</v>
      </c>
    </row>
    <row r="133" spans="1:9" x14ac:dyDescent="0.2">
      <c r="A133" t="s">
        <v>70</v>
      </c>
      <c r="B133">
        <v>1512</v>
      </c>
      <c r="C133" t="s">
        <v>445</v>
      </c>
      <c r="D133" t="s">
        <v>191</v>
      </c>
      <c r="E133" t="s">
        <v>192</v>
      </c>
      <c r="F133" t="s">
        <v>151</v>
      </c>
      <c r="G133" t="s">
        <v>165</v>
      </c>
      <c r="H133" t="s">
        <v>193</v>
      </c>
      <c r="I133" s="43" t="s">
        <v>398</v>
      </c>
    </row>
    <row r="134" spans="1:9" x14ac:dyDescent="0.2">
      <c r="A134" t="s">
        <v>116</v>
      </c>
      <c r="B134">
        <v>1540</v>
      </c>
      <c r="C134" t="s">
        <v>446</v>
      </c>
      <c r="D134" t="s">
        <v>191</v>
      </c>
      <c r="E134" t="s">
        <v>192</v>
      </c>
      <c r="F134" t="s">
        <v>151</v>
      </c>
      <c r="G134" t="s">
        <v>165</v>
      </c>
      <c r="H134" t="s">
        <v>193</v>
      </c>
      <c r="I134" s="43" t="s">
        <v>398</v>
      </c>
    </row>
    <row r="135" spans="1:9" x14ac:dyDescent="0.2">
      <c r="A135" t="s">
        <v>72</v>
      </c>
      <c r="B135">
        <v>1543</v>
      </c>
      <c r="C135" t="s">
        <v>447</v>
      </c>
      <c r="D135" t="s">
        <v>191</v>
      </c>
      <c r="E135" t="s">
        <v>192</v>
      </c>
      <c r="F135" t="s">
        <v>151</v>
      </c>
      <c r="G135" t="s">
        <v>165</v>
      </c>
      <c r="H135" t="s">
        <v>193</v>
      </c>
      <c r="I135" s="43" t="s">
        <v>398</v>
      </c>
    </row>
  </sheetData>
  <pageMargins left="0.7" right="0.7" top="0.75" bottom="0.75" header="0.3" footer="0.3"/>
  <pageSetup paperSize="9" scale="57" fitToHeight="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E478C-B7A9-2F4D-995A-C9A9CB017DF2}">
  <dimension ref="B1:O88"/>
  <sheetViews>
    <sheetView showGridLines="0" tabSelected="1" zoomScale="180" zoomScaleNormal="180" workbookViewId="0">
      <selection activeCell="B14" sqref="B14"/>
    </sheetView>
  </sheetViews>
  <sheetFormatPr baseColWidth="10" defaultRowHeight="15" x14ac:dyDescent="0.2"/>
  <cols>
    <col min="1" max="1" width="3.1640625" style="13" customWidth="1"/>
    <col min="2" max="2" width="20.33203125" style="21" customWidth="1"/>
    <col min="3" max="3" width="10.83203125" style="13"/>
    <col min="4" max="4" width="28.5" style="13" customWidth="1"/>
    <col min="5" max="5" width="32.6640625" style="13" customWidth="1"/>
    <col min="6" max="7" width="5.1640625" style="14" hidden="1" customWidth="1"/>
    <col min="8" max="8" width="14.6640625" style="14" hidden="1" customWidth="1"/>
    <col min="9" max="9" width="5.1640625" style="13" customWidth="1"/>
    <col min="10" max="11" width="4" style="13" customWidth="1"/>
    <col min="12" max="12" width="27.1640625" style="13" customWidth="1"/>
    <col min="13" max="13" width="44.5" style="13" customWidth="1"/>
    <col min="14" max="14" width="11.5" style="13" customWidth="1"/>
    <col min="15" max="15" width="5.83203125" style="13" customWidth="1"/>
    <col min="16" max="16384" width="10.83203125" style="13"/>
  </cols>
  <sheetData>
    <row r="1" spans="2:15" x14ac:dyDescent="0.2">
      <c r="B1" s="24"/>
      <c r="J1"/>
      <c r="K1"/>
      <c r="L1"/>
      <c r="M1"/>
      <c r="N1"/>
      <c r="O1"/>
    </row>
    <row r="2" spans="2:15" x14ac:dyDescent="0.2">
      <c r="B2" s="24"/>
      <c r="J2"/>
      <c r="K2"/>
      <c r="L2"/>
      <c r="M2"/>
      <c r="N2"/>
      <c r="O2"/>
    </row>
    <row r="3" spans="2:15" x14ac:dyDescent="0.2">
      <c r="B3" s="24"/>
      <c r="J3"/>
      <c r="K3"/>
      <c r="L3"/>
      <c r="M3"/>
      <c r="N3"/>
      <c r="O3"/>
    </row>
    <row r="4" spans="2:15" x14ac:dyDescent="0.2">
      <c r="B4" s="24"/>
      <c r="J4"/>
      <c r="K4"/>
      <c r="L4"/>
      <c r="M4"/>
      <c r="N4"/>
      <c r="O4"/>
    </row>
    <row r="5" spans="2:15" ht="26" x14ac:dyDescent="0.3">
      <c r="B5" s="24"/>
      <c r="J5" s="42"/>
      <c r="K5" s="42"/>
      <c r="L5" s="42"/>
      <c r="M5" s="42"/>
      <c r="N5" s="42"/>
      <c r="O5" s="42"/>
    </row>
    <row r="6" spans="2:15" x14ac:dyDescent="0.2">
      <c r="B6" s="24"/>
      <c r="J6"/>
      <c r="K6"/>
      <c r="L6"/>
      <c r="M6"/>
      <c r="N6"/>
      <c r="O6"/>
    </row>
    <row r="7" spans="2:15" ht="25" customHeight="1" x14ac:dyDescent="0.25">
      <c r="B7" s="24"/>
      <c r="J7"/>
      <c r="K7"/>
      <c r="L7" s="35" t="s">
        <v>128</v>
      </c>
      <c r="M7" s="40"/>
      <c r="N7" s="41"/>
      <c r="O7"/>
    </row>
    <row r="8" spans="2:15" ht="25" customHeight="1" x14ac:dyDescent="0.25">
      <c r="B8" s="24"/>
      <c r="J8"/>
      <c r="K8"/>
      <c r="L8" s="35" t="s">
        <v>129</v>
      </c>
      <c r="M8" s="40"/>
      <c r="N8" s="41"/>
      <c r="O8"/>
    </row>
    <row r="9" spans="2:15" ht="25" customHeight="1" x14ac:dyDescent="0.25">
      <c r="B9" s="24"/>
      <c r="J9"/>
      <c r="K9"/>
      <c r="L9" s="35" t="s">
        <v>130</v>
      </c>
      <c r="M9" s="40"/>
      <c r="N9" s="41"/>
      <c r="O9"/>
    </row>
    <row r="10" spans="2:15" ht="25" customHeight="1" x14ac:dyDescent="0.25">
      <c r="B10" s="24"/>
      <c r="J10"/>
      <c r="K10"/>
      <c r="L10" s="35" t="s">
        <v>146</v>
      </c>
      <c r="M10" s="40"/>
      <c r="N10" s="41"/>
      <c r="O10"/>
    </row>
    <row r="11" spans="2:15" ht="25" customHeight="1" x14ac:dyDescent="0.25">
      <c r="B11" s="24"/>
      <c r="J11"/>
      <c r="K11"/>
      <c r="L11" s="35" t="s">
        <v>131</v>
      </c>
      <c r="M11" s="40"/>
      <c r="N11" s="41"/>
      <c r="O11"/>
    </row>
    <row r="12" spans="2:15" x14ac:dyDescent="0.2">
      <c r="B12" s="24"/>
      <c r="J12"/>
      <c r="K12"/>
      <c r="L12"/>
      <c r="M12"/>
      <c r="N12"/>
      <c r="O12"/>
    </row>
    <row r="13" spans="2:15" ht="19" x14ac:dyDescent="0.25">
      <c r="B13" s="25" t="s">
        <v>124</v>
      </c>
      <c r="C13" s="20" t="s">
        <v>1</v>
      </c>
      <c r="D13" s="16" t="s">
        <v>125</v>
      </c>
      <c r="E13" t="s">
        <v>126</v>
      </c>
      <c r="F13" s="20" t="s">
        <v>132</v>
      </c>
      <c r="G13" s="20" t="s">
        <v>133</v>
      </c>
      <c r="H13" s="20" t="s">
        <v>145</v>
      </c>
      <c r="J13"/>
      <c r="K13"/>
      <c r="L13" s="12" t="s">
        <v>134</v>
      </c>
      <c r="M13"/>
      <c r="N13"/>
      <c r="O13"/>
    </row>
    <row r="14" spans="2:15" x14ac:dyDescent="0.2">
      <c r="B14" s="1"/>
      <c r="C14" s="15" t="str">
        <f>IF(Tabell2[[#This Row],[Strekkode]]="","",_xlfn.NUMBERVALUE(MID(B14,13,4),",","."))</f>
        <v/>
      </c>
      <c r="D14" s="16" t="str">
        <f>IF(Tabell2[[#This Row],[Strekkode]]="","",_xlfn.XLOOKUP(C14,Typer!B:B,Typer!C:C,"Ukjent",0,1))</f>
        <v/>
      </c>
      <c r="E14" t="str">
        <f>IF(Tabell2[[#This Row],[Strekkode]]="","",_xlfn.XLOOKUP(C14,Typer!B:B,Typer!A:A,"Ukjent",0,1))</f>
        <v/>
      </c>
      <c r="F14" s="20" t="str">
        <f>IF(Tabell2[[#This Row],[Strekkode]]="","",_xlfn.NUMBERVALUE(MID(Tabell2[[#This Row],[Strekkode]],5,1),".",","))</f>
        <v/>
      </c>
      <c r="G14" s="20" t="str">
        <f>IF(Tabell2[[#This Row],[Strekkode]]="","",_xlfn.NUMBERVALUE(MID(Tabell2[[#This Row],[Strekkode]],6,2),",","."))</f>
        <v/>
      </c>
      <c r="H14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14"/>
      <c r="K14" s="6" t="s">
        <v>123</v>
      </c>
      <c r="L14" s="7" t="s">
        <v>125</v>
      </c>
      <c r="M14" s="7" t="s">
        <v>126</v>
      </c>
      <c r="N14" s="8" t="s">
        <v>127</v>
      </c>
      <c r="O14"/>
    </row>
    <row r="15" spans="2:15" x14ac:dyDescent="0.2">
      <c r="B15" s="1"/>
      <c r="C15" s="15" t="str">
        <f>IF(Tabell2[[#This Row],[Strekkode]]="","",_xlfn.NUMBERVALUE(MID(B15,13,4),",","."))</f>
        <v/>
      </c>
      <c r="D15" s="16" t="str">
        <f>IF(Tabell2[[#This Row],[Strekkode]]="","",_xlfn.XLOOKUP(C15,Typer!B:B,Typer!C:C,"Ukjent",0,1))</f>
        <v/>
      </c>
      <c r="E15" t="str">
        <f>IF(Tabell2[[#This Row],[Strekkode]]="","",_xlfn.XLOOKUP(C15,Typer!B:B,Typer!A:A,"Ukjent",0,1))</f>
        <v/>
      </c>
      <c r="F15" s="20" t="str">
        <f>IF(Tabell2[[#This Row],[Strekkode]]="","",_xlfn.NUMBERVALUE(MID(Tabell2[[#This Row],[Strekkode]],5,1),".",","))</f>
        <v/>
      </c>
      <c r="G15" s="20" t="str">
        <f>IF(Tabell2[[#This Row],[Strekkode]]="","",_xlfn.NUMBERVALUE(MID(Tabell2[[#This Row],[Strekkode]],6,2),",","."))</f>
        <v/>
      </c>
      <c r="H15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15"/>
      <c r="K15" s="10"/>
      <c r="L15" s="11" t="str" cm="1">
        <f t="array" ref="L15:L16">_xlfn.UNIQUE(Tabell2[[#All],[Artikkelnummer]],FALSE)</f>
        <v>Artikkelnummer</v>
      </c>
      <c r="M15" s="11" t="str" cm="1">
        <f t="array" ref="M15">IF(L15="","",(_xlfn.XLOOKUP(L15,Tabell2[[#All],[Artikkelnummer]],Tabell2[[#All],[Beskrivelse]],"",0,1)))</f>
        <v>Beskrivelse</v>
      </c>
      <c r="N15" s="9"/>
      <c r="O15"/>
    </row>
    <row r="16" spans="2:15" x14ac:dyDescent="0.2">
      <c r="B16" s="1"/>
      <c r="C16" s="15" t="str">
        <f>IF(Tabell2[[#This Row],[Strekkode]]="","",_xlfn.NUMBERVALUE(MID(B16,13,4),",","."))</f>
        <v/>
      </c>
      <c r="D16" s="16" t="str">
        <f>IF(Tabell2[[#This Row],[Strekkode]]="","",_xlfn.XLOOKUP(C16,Typer!B:B,Typer!C:C,"Ukjent",0,1))</f>
        <v/>
      </c>
      <c r="E16" t="str">
        <f>IF(Tabell2[[#This Row],[Strekkode]]="","",_xlfn.XLOOKUP(C16,Typer!B:B,Typer!A:A,"Ukjent",0,1))</f>
        <v/>
      </c>
      <c r="F16" s="20" t="str">
        <f>IF(Tabell2[[#This Row],[Strekkode]]="","",_xlfn.NUMBERVALUE(MID(Tabell2[[#This Row],[Strekkode]],5,1),".",","))</f>
        <v/>
      </c>
      <c r="G16" s="20" t="str">
        <f>IF(Tabell2[[#This Row],[Strekkode]]="","",_xlfn.NUMBERVALUE(MID(Tabell2[[#This Row],[Strekkode]],6,2),",","."))</f>
        <v/>
      </c>
      <c r="H16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16"/>
      <c r="K16" s="17">
        <v>1</v>
      </c>
      <c r="L16" s="17" t="str">
        <v/>
      </c>
      <c r="M16" s="4" t="str" cm="1">
        <f t="array" ref="M16">IF(L16="","",(_xlfn.XLOOKUP(L16,Tabell2[[#All],[Artikkelnummer]],Tabell2[[#All],[Beskrivelse]],"",0,1)))</f>
        <v/>
      </c>
      <c r="N16" s="4" t="str">
        <f>IF(L16="","",COUNTIF(Tabell2[Artikkelnummer],L16))</f>
        <v/>
      </c>
      <c r="O16"/>
    </row>
    <row r="17" spans="2:15" x14ac:dyDescent="0.2">
      <c r="B17" s="22"/>
      <c r="C17" s="15" t="str">
        <f>IF(Tabell2[[#This Row],[Strekkode]]="","",_xlfn.NUMBERVALUE(MID(B17,13,4),",","."))</f>
        <v/>
      </c>
      <c r="D17" s="16" t="str">
        <f>IF(Tabell2[[#This Row],[Strekkode]]="","",_xlfn.XLOOKUP(C17,Typer!B:B,Typer!C:C,"Ukjent",0,1))</f>
        <v/>
      </c>
      <c r="E17" t="str">
        <f>IF(Tabell2[[#This Row],[Strekkode]]="","",_xlfn.XLOOKUP(C17,Typer!B:B,Typer!A:A,"Ukjent",0,1))</f>
        <v/>
      </c>
      <c r="F17" s="20" t="str">
        <f>IF(Tabell2[[#This Row],[Strekkode]]="","",_xlfn.NUMBERVALUE(MID(Tabell2[[#This Row],[Strekkode]],5,1),".",","))</f>
        <v/>
      </c>
      <c r="G17" s="20" t="str">
        <f>IF(Tabell2[[#This Row],[Strekkode]]="","",_xlfn.NUMBERVALUE(MID(Tabell2[[#This Row],[Strekkode]],6,2),",","."))</f>
        <v/>
      </c>
      <c r="H17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17"/>
      <c r="K17" s="5">
        <v>2</v>
      </c>
      <c r="L17" s="5"/>
      <c r="M17" s="2" t="str" cm="1">
        <f t="array" ref="M17">IF(L17="","",(_xlfn.XLOOKUP(L17,Tabell2[[#All],[Artikkelnummer]],Tabell2[[#All],[Beskrivelse]],"",0,1)))</f>
        <v/>
      </c>
      <c r="N17" s="2" t="str">
        <f>IF(L17="","",COUNTIF(Tabell2[Artikkelnummer],L17))</f>
        <v/>
      </c>
      <c r="O17"/>
    </row>
    <row r="18" spans="2:15" x14ac:dyDescent="0.2">
      <c r="B18" s="22"/>
      <c r="C18" s="15" t="str">
        <f>IF(Tabell2[[#This Row],[Strekkode]]="","",_xlfn.NUMBERVALUE(MID(B18,13,4),",","."))</f>
        <v/>
      </c>
      <c r="D18" s="16" t="str">
        <f>IF(Tabell2[[#This Row],[Strekkode]]="","",_xlfn.XLOOKUP(C18,Typer!B:B,Typer!C:C,"Ukjent",0,1))</f>
        <v/>
      </c>
      <c r="E18" t="str">
        <f>IF(Tabell2[[#This Row],[Strekkode]]="","",_xlfn.XLOOKUP(C18,Typer!B:B,Typer!A:A,"Ukjent",0,1))</f>
        <v/>
      </c>
      <c r="F18" s="20" t="str">
        <f>IF(Tabell2[[#This Row],[Strekkode]]="","",_xlfn.NUMBERVALUE(MID(Tabell2[[#This Row],[Strekkode]],5,1),".",","))</f>
        <v/>
      </c>
      <c r="G18" s="20" t="str">
        <f>IF(Tabell2[[#This Row],[Strekkode]]="","",_xlfn.NUMBERVALUE(MID(Tabell2[[#This Row],[Strekkode]],6,2),",","."))</f>
        <v/>
      </c>
      <c r="H18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18"/>
      <c r="K18" s="5">
        <v>3</v>
      </c>
      <c r="L18" s="5"/>
      <c r="M18" s="2" t="str" cm="1">
        <f t="array" ref="M18">IF(L18="","",(_xlfn.XLOOKUP(L18,Tabell2[[#All],[Artikkelnummer]],Tabell2[[#All],[Beskrivelse]],"",0,1)))</f>
        <v/>
      </c>
      <c r="N18" s="2" t="str">
        <f>IF(L18="","",COUNTIF(Tabell2[Artikkelnummer],L18))</f>
        <v/>
      </c>
      <c r="O18"/>
    </row>
    <row r="19" spans="2:15" x14ac:dyDescent="0.2">
      <c r="B19" s="1"/>
      <c r="C19" s="15" t="str">
        <f>IF(Tabell2[[#This Row],[Strekkode]]="","",_xlfn.NUMBERVALUE(MID(B19,13,4),",","."))</f>
        <v/>
      </c>
      <c r="D19" s="16" t="str">
        <f>IF(Tabell2[[#This Row],[Strekkode]]="","",_xlfn.XLOOKUP(C19,Typer!B:B,Typer!C:C,"Ukjent",0,1))</f>
        <v/>
      </c>
      <c r="E19" t="str">
        <f>IF(Tabell2[[#This Row],[Strekkode]]="","",_xlfn.XLOOKUP(C19,Typer!B:B,Typer!A:A,"Ukjent",0,1))</f>
        <v/>
      </c>
      <c r="F19" s="20" t="str">
        <f>IF(Tabell2[[#This Row],[Strekkode]]="","",_xlfn.NUMBERVALUE(MID(Tabell2[[#This Row],[Strekkode]],5,1),".",","))</f>
        <v/>
      </c>
      <c r="G19" s="20" t="str">
        <f>IF(Tabell2[[#This Row],[Strekkode]]="","",_xlfn.NUMBERVALUE(MID(Tabell2[[#This Row],[Strekkode]],6,2),",","."))</f>
        <v/>
      </c>
      <c r="H19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19"/>
      <c r="K19" s="5">
        <v>4</v>
      </c>
      <c r="L19" s="5"/>
      <c r="M19" s="2" t="str" cm="1">
        <f t="array" ref="M19">IF(L19="","",(_xlfn.XLOOKUP(L19,Tabell2[[#All],[Artikkelnummer]],Tabell2[[#All],[Beskrivelse]],"",0,1)))</f>
        <v/>
      </c>
      <c r="N19" s="2" t="str">
        <f>IF(L19="","",COUNTIF(Tabell2[Artikkelnummer],L19))</f>
        <v/>
      </c>
      <c r="O19"/>
    </row>
    <row r="20" spans="2:15" x14ac:dyDescent="0.2">
      <c r="B20" s="1"/>
      <c r="C20" s="15" t="str">
        <f>IF(Tabell2[[#This Row],[Strekkode]]="","",_xlfn.NUMBERVALUE(MID(B20,13,4),",","."))</f>
        <v/>
      </c>
      <c r="D20" s="16" t="str">
        <f>IF(Tabell2[[#This Row],[Strekkode]]="","",_xlfn.XLOOKUP(C20,Typer!B:B,Typer!C:C,"Ukjent",0,1))</f>
        <v/>
      </c>
      <c r="E20" t="str">
        <f>IF(Tabell2[[#This Row],[Strekkode]]="","",_xlfn.XLOOKUP(C20,Typer!B:B,Typer!A:A,"Ukjent",0,1))</f>
        <v/>
      </c>
      <c r="F20" s="20" t="str">
        <f>IF(Tabell2[[#This Row],[Strekkode]]="","",_xlfn.NUMBERVALUE(MID(Tabell2[[#This Row],[Strekkode]],5,1),".",","))</f>
        <v/>
      </c>
      <c r="G20" s="20" t="str">
        <f>IF(Tabell2[[#This Row],[Strekkode]]="","",_xlfn.NUMBERVALUE(MID(Tabell2[[#This Row],[Strekkode]],6,2),",","."))</f>
        <v/>
      </c>
      <c r="H20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20"/>
      <c r="K20" s="5">
        <v>5</v>
      </c>
      <c r="L20" s="5"/>
      <c r="M20" s="2" t="str" cm="1">
        <f t="array" ref="M20">IF(L20="","",(_xlfn.XLOOKUP(L20,Tabell2[[#All],[Artikkelnummer]],Tabell2[[#All],[Beskrivelse]],"",0,1)))</f>
        <v/>
      </c>
      <c r="N20" s="2" t="str">
        <f>IF(L20="","",COUNTIF(Tabell2[Artikkelnummer],L20))</f>
        <v/>
      </c>
      <c r="O20"/>
    </row>
    <row r="21" spans="2:15" x14ac:dyDescent="0.2">
      <c r="B21" s="1"/>
      <c r="C21" s="15" t="str">
        <f>IF(Tabell2[[#This Row],[Strekkode]]="","",_xlfn.NUMBERVALUE(MID(B21,13,4),",","."))</f>
        <v/>
      </c>
      <c r="D21" s="16" t="str">
        <f>IF(Tabell2[[#This Row],[Strekkode]]="","",_xlfn.XLOOKUP(C21,Typer!B:B,Typer!C:C,"Ukjent",0,1))</f>
        <v/>
      </c>
      <c r="E21" t="str">
        <f>IF(Tabell2[[#This Row],[Strekkode]]="","",_xlfn.XLOOKUP(C21,Typer!B:B,Typer!A:A,"Ukjent",0,1))</f>
        <v/>
      </c>
      <c r="F21" s="20" t="str">
        <f>IF(Tabell2[[#This Row],[Strekkode]]="","",_xlfn.NUMBERVALUE(MID(Tabell2[[#This Row],[Strekkode]],5,1),".",","))</f>
        <v/>
      </c>
      <c r="G21" s="20" t="str">
        <f>IF(Tabell2[[#This Row],[Strekkode]]="","",_xlfn.NUMBERVALUE(MID(Tabell2[[#This Row],[Strekkode]],6,2),",","."))</f>
        <v/>
      </c>
      <c r="H21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21"/>
      <c r="K21" s="5">
        <v>6</v>
      </c>
      <c r="L21" s="5"/>
      <c r="M21" s="2" t="str" cm="1">
        <f t="array" ref="M21">IF(L21="","",(_xlfn.XLOOKUP(L21,Tabell2[[#All],[Artikkelnummer]],Tabell2[[#All],[Beskrivelse]],"",0,1)))</f>
        <v/>
      </c>
      <c r="N21" s="2" t="str">
        <f>IF(L21="","",COUNTIF(Tabell2[Artikkelnummer],L21))</f>
        <v/>
      </c>
      <c r="O21"/>
    </row>
    <row r="22" spans="2:15" x14ac:dyDescent="0.2">
      <c r="B22" s="22"/>
      <c r="C22" s="15" t="str">
        <f>IF(Tabell2[[#This Row],[Strekkode]]="","",_xlfn.NUMBERVALUE(MID(B22,13,4),",","."))</f>
        <v/>
      </c>
      <c r="D22" s="16" t="str">
        <f>IF(Tabell2[[#This Row],[Strekkode]]="","",_xlfn.XLOOKUP(C22,Typer!B:B,Typer!C:C,"Ukjent",0,1))</f>
        <v/>
      </c>
      <c r="E22" t="str">
        <f>IF(Tabell2[[#This Row],[Strekkode]]="","",_xlfn.XLOOKUP(C22,Typer!B:B,Typer!A:A,"Ukjent",0,1))</f>
        <v/>
      </c>
      <c r="F22" s="20" t="str">
        <f>IF(Tabell2[[#This Row],[Strekkode]]="","",_xlfn.NUMBERVALUE(MID(Tabell2[[#This Row],[Strekkode]],5,1),".",","))</f>
        <v/>
      </c>
      <c r="G22" s="20" t="str">
        <f>IF(Tabell2[[#This Row],[Strekkode]]="","",_xlfn.NUMBERVALUE(MID(Tabell2[[#This Row],[Strekkode]],6,2),",","."))</f>
        <v/>
      </c>
      <c r="H22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22"/>
      <c r="K22" s="5">
        <v>7</v>
      </c>
      <c r="L22" s="5"/>
      <c r="M22" s="2" t="str" cm="1">
        <f t="array" ref="M22">IF(L22="","",(_xlfn.XLOOKUP(L22,Tabell2[[#All],[Artikkelnummer]],Tabell2[[#All],[Beskrivelse]],"",0,1)))</f>
        <v/>
      </c>
      <c r="N22" s="2" t="str">
        <f>IF(L22="","",COUNTIF(Tabell2[Artikkelnummer],L22))</f>
        <v/>
      </c>
      <c r="O22"/>
    </row>
    <row r="23" spans="2:15" x14ac:dyDescent="0.2">
      <c r="B23" s="22"/>
      <c r="C23" s="15" t="str">
        <f>IF(Tabell2[[#This Row],[Strekkode]]="","",_xlfn.NUMBERVALUE(MID(B23,13,4),",","."))</f>
        <v/>
      </c>
      <c r="D23" s="16" t="str">
        <f>IF(Tabell2[[#This Row],[Strekkode]]="","",_xlfn.XLOOKUP(C23,Typer!B:B,Typer!C:C,"Ukjent",0,1))</f>
        <v/>
      </c>
      <c r="E23" t="str">
        <f>IF(Tabell2[[#This Row],[Strekkode]]="","",_xlfn.XLOOKUP(C23,Typer!B:B,Typer!A:A,"Ukjent",0,1))</f>
        <v/>
      </c>
      <c r="F23" s="20" t="str">
        <f>IF(Tabell2[[#This Row],[Strekkode]]="","",_xlfn.NUMBERVALUE(MID(Tabell2[[#This Row],[Strekkode]],5,1),".",","))</f>
        <v/>
      </c>
      <c r="G23" s="20" t="str">
        <f>IF(Tabell2[[#This Row],[Strekkode]]="","",_xlfn.NUMBERVALUE(MID(Tabell2[[#This Row],[Strekkode]],6,2),",","."))</f>
        <v/>
      </c>
      <c r="H23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23"/>
      <c r="K23" s="5">
        <v>8</v>
      </c>
      <c r="L23" s="5"/>
      <c r="M23" s="2" t="str" cm="1">
        <f t="array" ref="M23">IF(L23="","",(_xlfn.XLOOKUP(L23,Tabell2[[#All],[Artikkelnummer]],Tabell2[[#All],[Beskrivelse]],"",0,1)))</f>
        <v/>
      </c>
      <c r="N23" s="2" t="str">
        <f>IF(L23="","",COUNTIF(Tabell2[Artikkelnummer],L23))</f>
        <v/>
      </c>
      <c r="O23"/>
    </row>
    <row r="24" spans="2:15" x14ac:dyDescent="0.2">
      <c r="B24" s="1"/>
      <c r="C24" s="15" t="str">
        <f>IF(Tabell2[[#This Row],[Strekkode]]="","",_xlfn.NUMBERVALUE(MID(B24,13,4),",","."))</f>
        <v/>
      </c>
      <c r="D24" s="16" t="str">
        <f>IF(Tabell2[[#This Row],[Strekkode]]="","",_xlfn.XLOOKUP(C24,Typer!B:B,Typer!C:C,"Ukjent",0,1))</f>
        <v/>
      </c>
      <c r="E24" t="str">
        <f>IF(Tabell2[[#This Row],[Strekkode]]="","",_xlfn.XLOOKUP(C24,Typer!B:B,Typer!A:A,"Ukjent",0,1))</f>
        <v/>
      </c>
      <c r="F24" s="20" t="str">
        <f>IF(Tabell2[[#This Row],[Strekkode]]="","",_xlfn.NUMBERVALUE(MID(Tabell2[[#This Row],[Strekkode]],5,1),".",","))</f>
        <v/>
      </c>
      <c r="G24" s="20" t="str">
        <f>IF(Tabell2[[#This Row],[Strekkode]]="","",_xlfn.NUMBERVALUE(MID(Tabell2[[#This Row],[Strekkode]],6,2),",","."))</f>
        <v/>
      </c>
      <c r="H24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24"/>
      <c r="K24" s="2">
        <v>9</v>
      </c>
      <c r="L24" s="5"/>
      <c r="M24" s="2" t="str" cm="1">
        <f t="array" ref="M24">IF(L24="","",(_xlfn.XLOOKUP(L24,Tabell2[[#All],[Artikkelnummer]],Tabell2[[#All],[Beskrivelse]],"",0,1)))</f>
        <v/>
      </c>
      <c r="N24" s="2" t="str">
        <f>IF(L24="","",COUNTIF(Tabell2[Artikkelnummer],L24))</f>
        <v/>
      </c>
      <c r="O24"/>
    </row>
    <row r="25" spans="2:15" x14ac:dyDescent="0.2">
      <c r="B25" s="1"/>
      <c r="C25" s="15" t="str">
        <f>IF(Tabell2[[#This Row],[Strekkode]]="","",_xlfn.NUMBERVALUE(MID(B25,13,4),",","."))</f>
        <v/>
      </c>
      <c r="D25" s="16" t="str">
        <f>IF(Tabell2[[#This Row],[Strekkode]]="","",_xlfn.XLOOKUP(C25,Typer!B:B,Typer!C:C,"Ukjent",0,1))</f>
        <v/>
      </c>
      <c r="E25" t="str">
        <f>IF(Tabell2[[#This Row],[Strekkode]]="","",_xlfn.XLOOKUP(C25,Typer!B:B,Typer!A:A,"Ukjent",0,1))</f>
        <v/>
      </c>
      <c r="F25" s="20" t="str">
        <f>IF(Tabell2[[#This Row],[Strekkode]]="","",_xlfn.NUMBERVALUE(MID(Tabell2[[#This Row],[Strekkode]],5,1),".",","))</f>
        <v/>
      </c>
      <c r="G25" s="20" t="str">
        <f>IF(Tabell2[[#This Row],[Strekkode]]="","",_xlfn.NUMBERVALUE(MID(Tabell2[[#This Row],[Strekkode]],6,2),",","."))</f>
        <v/>
      </c>
      <c r="H25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25"/>
      <c r="K25" s="2">
        <v>10</v>
      </c>
      <c r="L25" s="5"/>
      <c r="M25" s="2" t="str" cm="1">
        <f t="array" ref="M25">IF(L25="","",(_xlfn.XLOOKUP(L25,Tabell2[[#All],[Artikkelnummer]],Tabell2[[#All],[Beskrivelse]],"",0,1)))</f>
        <v/>
      </c>
      <c r="N25" s="2" t="str">
        <f>IF(L25="","",COUNTIF(Tabell2[Artikkelnummer],L25))</f>
        <v/>
      </c>
      <c r="O25"/>
    </row>
    <row r="26" spans="2:15" x14ac:dyDescent="0.2">
      <c r="B26" s="1"/>
      <c r="C26" s="15" t="str">
        <f>IF(Tabell2[[#This Row],[Strekkode]]="","",_xlfn.NUMBERVALUE(MID(B26,13,4),",","."))</f>
        <v/>
      </c>
      <c r="D26" s="16" t="str">
        <f>IF(Tabell2[[#This Row],[Strekkode]]="","",_xlfn.XLOOKUP(C26,Typer!B:B,Typer!C:C,"Ukjent",0,1))</f>
        <v/>
      </c>
      <c r="E26" t="str">
        <f>IF(Tabell2[[#This Row],[Strekkode]]="","",_xlfn.XLOOKUP(C26,Typer!B:B,Typer!A:A,"Ukjent",0,1))</f>
        <v/>
      </c>
      <c r="F26" s="20" t="str">
        <f>IF(Tabell2[[#This Row],[Strekkode]]="","",_xlfn.NUMBERVALUE(MID(Tabell2[[#This Row],[Strekkode]],5,1),".",","))</f>
        <v/>
      </c>
      <c r="G26" s="20" t="str">
        <f>IF(Tabell2[[#This Row],[Strekkode]]="","",_xlfn.NUMBERVALUE(MID(Tabell2[[#This Row],[Strekkode]],6,2),",","."))</f>
        <v/>
      </c>
      <c r="H26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26"/>
      <c r="K26"/>
      <c r="L26" s="3"/>
      <c r="M26"/>
      <c r="N26"/>
      <c r="O26"/>
    </row>
    <row r="27" spans="2:15" ht="19" x14ac:dyDescent="0.25">
      <c r="B27" s="22"/>
      <c r="C27" s="15" t="str">
        <f>IF(Tabell2[[#This Row],[Strekkode]]="","",_xlfn.NUMBERVALUE(MID(B27,13,4),",","."))</f>
        <v/>
      </c>
      <c r="D27" s="16" t="str">
        <f>IF(Tabell2[[#This Row],[Strekkode]]="","",_xlfn.XLOOKUP(C27,Typer!B:B,Typer!C:C,"Ukjent",0,1))</f>
        <v/>
      </c>
      <c r="E27" t="str">
        <f>IF(Tabell2[[#This Row],[Strekkode]]="","",_xlfn.XLOOKUP(C27,Typer!B:B,Typer!A:A,"Ukjent",0,1))</f>
        <v/>
      </c>
      <c r="F27" s="20" t="str">
        <f>IF(Tabell2[[#This Row],[Strekkode]]="","",_xlfn.NUMBERVALUE(MID(Tabell2[[#This Row],[Strekkode]],5,1),".",","))</f>
        <v/>
      </c>
      <c r="G27" s="20" t="str">
        <f>IF(Tabell2[[#This Row],[Strekkode]]="","",_xlfn.NUMBERVALUE(MID(Tabell2[[#This Row],[Strekkode]],6,2),",","."))</f>
        <v/>
      </c>
      <c r="H27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27"/>
      <c r="K27" s="12" t="s">
        <v>135</v>
      </c>
      <c r="L27" s="3"/>
      <c r="M27"/>
      <c r="N27"/>
      <c r="O27"/>
    </row>
    <row r="28" spans="2:15" ht="20" thickBot="1" x14ac:dyDescent="0.3">
      <c r="B28" s="22"/>
      <c r="C28" s="15" t="str">
        <f>IF(Tabell2[[#This Row],[Strekkode]]="","",_xlfn.NUMBERVALUE(MID(B28,13,4),",","."))</f>
        <v/>
      </c>
      <c r="D28" s="16" t="str">
        <f>IF(Tabell2[[#This Row],[Strekkode]]="","",_xlfn.XLOOKUP(C28,Typer!B:B,Typer!C:C,"Ukjent",0,1))</f>
        <v/>
      </c>
      <c r="E28" t="str">
        <f>IF(Tabell2[[#This Row],[Strekkode]]="","",_xlfn.XLOOKUP(C28,Typer!B:B,Typer!A:A,"Ukjent",0,1))</f>
        <v/>
      </c>
      <c r="F28" s="20" t="str">
        <f>IF(Tabell2[[#This Row],[Strekkode]]="","",_xlfn.NUMBERVALUE(MID(Tabell2[[#This Row],[Strekkode]],5,1),".",","))</f>
        <v/>
      </c>
      <c r="G28" s="20" t="str">
        <f>IF(Tabell2[[#This Row],[Strekkode]]="","",_xlfn.NUMBERVALUE(MID(Tabell2[[#This Row],[Strekkode]],6,2),",","."))</f>
        <v/>
      </c>
      <c r="H28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28"/>
      <c r="K28" s="39" t="s">
        <v>147</v>
      </c>
      <c r="L28" s="39"/>
      <c r="M28" s="39"/>
      <c r="N28"/>
      <c r="O28"/>
    </row>
    <row r="29" spans="2:15" ht="19" x14ac:dyDescent="0.25">
      <c r="B29" s="22"/>
      <c r="C29" s="15" t="str">
        <f>IF(Tabell2[[#This Row],[Strekkode]]="","",_xlfn.NUMBERVALUE(MID(B29,13,4),",","."))</f>
        <v/>
      </c>
      <c r="D29" s="16" t="str">
        <f>IF(Tabell2[[#This Row],[Strekkode]]="","",_xlfn.XLOOKUP(C29,Typer!B:B,Typer!C:C,"Ukjent",0,1))</f>
        <v/>
      </c>
      <c r="E29" t="str">
        <f>IF(Tabell2[[#This Row],[Strekkode]]="","",_xlfn.XLOOKUP(C29,Typer!B:B,Typer!A:A,"Ukjent",0,1))</f>
        <v/>
      </c>
      <c r="F29" s="20" t="str">
        <f>IF(Tabell2[[#This Row],[Strekkode]]="","",_xlfn.NUMBERVALUE(MID(Tabell2[[#This Row],[Strekkode]],5,1),".",","))</f>
        <v/>
      </c>
      <c r="G29" s="20" t="str">
        <f>IF(Tabell2[[#This Row],[Strekkode]]="","",_xlfn.NUMBERVALUE(MID(Tabell2[[#This Row],[Strekkode]],6,2),",","."))</f>
        <v/>
      </c>
      <c r="H29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29"/>
      <c r="K29"/>
      <c r="L29" s="26" t="s">
        <v>136</v>
      </c>
      <c r="M29" s="27"/>
      <c r="N29"/>
      <c r="O29"/>
    </row>
    <row r="30" spans="2:15" ht="19" x14ac:dyDescent="0.25">
      <c r="B30" s="22"/>
      <c r="C30" s="15" t="str">
        <f>IF(Tabell2[[#This Row],[Strekkode]]="","",_xlfn.NUMBERVALUE(MID(B30,13,4),",","."))</f>
        <v/>
      </c>
      <c r="D30" s="16" t="str">
        <f>IF(Tabell2[[#This Row],[Strekkode]]="","",_xlfn.XLOOKUP(C30,Typer!B:B,Typer!C:C,"Ukjent",0,1))</f>
        <v/>
      </c>
      <c r="E30" t="str">
        <f>IF(Tabell2[[#This Row],[Strekkode]]="","",_xlfn.XLOOKUP(C30,Typer!B:B,Typer!A:A,"Ukjent",0,1))</f>
        <v/>
      </c>
      <c r="F30" s="20" t="str">
        <f>IF(Tabell2[[#This Row],[Strekkode]]="","",_xlfn.NUMBERVALUE(MID(Tabell2[[#This Row],[Strekkode]],5,1),".",","))</f>
        <v/>
      </c>
      <c r="G30" s="20" t="str">
        <f>IF(Tabell2[[#This Row],[Strekkode]]="","",_xlfn.NUMBERVALUE(MID(Tabell2[[#This Row],[Strekkode]],6,2),",","."))</f>
        <v/>
      </c>
      <c r="H30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30"/>
      <c r="K30" s="12"/>
      <c r="L30" s="28" t="s">
        <v>137</v>
      </c>
      <c r="M30" s="29"/>
      <c r="N30"/>
      <c r="O30"/>
    </row>
    <row r="31" spans="2:15" ht="19" x14ac:dyDescent="0.25">
      <c r="B31" s="22"/>
      <c r="C31" s="15" t="str">
        <f>IF(Tabell2[[#This Row],[Strekkode]]="","",_xlfn.NUMBERVALUE(MID(B31,13,4),",","."))</f>
        <v/>
      </c>
      <c r="D31" s="16" t="str">
        <f>IF(Tabell2[[#This Row],[Strekkode]]="","",_xlfn.XLOOKUP(C31,Typer!B:B,Typer!C:C,"Ukjent",0,1))</f>
        <v/>
      </c>
      <c r="E31" t="str">
        <f>IF(Tabell2[[#This Row],[Strekkode]]="","",_xlfn.XLOOKUP(C31,Typer!B:B,Typer!A:A,"Ukjent",0,1))</f>
        <v/>
      </c>
      <c r="F31" s="20" t="str">
        <f>IF(Tabell2[[#This Row],[Strekkode]]="","",_xlfn.NUMBERVALUE(MID(Tabell2[[#This Row],[Strekkode]],5,1),".",","))</f>
        <v/>
      </c>
      <c r="G31" s="20" t="str">
        <f>IF(Tabell2[[#This Row],[Strekkode]]="","",_xlfn.NUMBERVALUE(MID(Tabell2[[#This Row],[Strekkode]],6,2),",","."))</f>
        <v/>
      </c>
      <c r="H31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31" s="3" t="str" cm="1">
        <f t="array" ref="J31">IF(I39="","",(_xlfn.XLOOKUP(I39,Tabell2[[#All],[Artikkelnummer]],Tabell2[[#All],[Beskrivelse]],"",0,1)))</f>
        <v/>
      </c>
      <c r="K31" s="3"/>
      <c r="L31" s="28" t="s">
        <v>138</v>
      </c>
      <c r="M31" s="29"/>
      <c r="N31"/>
      <c r="O31"/>
    </row>
    <row r="32" spans="2:15" ht="20" thickBot="1" x14ac:dyDescent="0.3">
      <c r="B32" s="22"/>
      <c r="C32" s="15" t="str">
        <f>IF(Tabell2[[#This Row],[Strekkode]]="","",_xlfn.NUMBERVALUE(MID(B32,13,4),",","."))</f>
        <v/>
      </c>
      <c r="D32" s="16" t="str">
        <f>IF(Tabell2[[#This Row],[Strekkode]]="","",_xlfn.XLOOKUP(C32,Typer!B:B,Typer!C:C,"Ukjent",0,1))</f>
        <v/>
      </c>
      <c r="E32" t="str">
        <f>IF(Tabell2[[#This Row],[Strekkode]]="","",_xlfn.XLOOKUP(C32,Typer!B:B,Typer!A:A,"Ukjent",0,1))</f>
        <v/>
      </c>
      <c r="F32" s="20" t="str">
        <f>IF(Tabell2[[#This Row],[Strekkode]]="","",_xlfn.NUMBERVALUE(MID(Tabell2[[#This Row],[Strekkode]],5,1),".",","))</f>
        <v/>
      </c>
      <c r="G32" s="20" t="str">
        <f>IF(Tabell2[[#This Row],[Strekkode]]="","",_xlfn.NUMBERVALUE(MID(Tabell2[[#This Row],[Strekkode]],6,2),",","."))</f>
        <v/>
      </c>
      <c r="H32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32" s="3" t="str" cm="1">
        <f t="array" ref="J32">IF(I40="","",(_xlfn.XLOOKUP(I40,Tabell2[[#All],[Artikkelnummer]],Tabell2[[#All],[Beskrivelse]],"",0,1)))</f>
        <v/>
      </c>
      <c r="K32" s="3"/>
      <c r="L32" s="30" t="s">
        <v>139</v>
      </c>
      <c r="M32" s="31"/>
      <c r="N32"/>
      <c r="O32"/>
    </row>
    <row r="33" spans="2:15" ht="19" x14ac:dyDescent="0.25">
      <c r="B33" s="22"/>
      <c r="C33" s="15" t="str">
        <f>IF(Tabell2[[#This Row],[Strekkode]]="","",_xlfn.NUMBERVALUE(MID(B33,13,4),",","."))</f>
        <v/>
      </c>
      <c r="D33" s="16" t="str">
        <f>IF(Tabell2[[#This Row],[Strekkode]]="","",_xlfn.XLOOKUP(C33,Typer!B:B,Typer!C:C,"Ukjent",0,1))</f>
        <v/>
      </c>
      <c r="E33" t="str">
        <f>IF(Tabell2[[#This Row],[Strekkode]]="","",_xlfn.XLOOKUP(C33,Typer!B:B,Typer!A:A,"Ukjent",0,1))</f>
        <v/>
      </c>
      <c r="F33" s="20" t="str">
        <f>IF(Tabell2[[#This Row],[Strekkode]]="","",_xlfn.NUMBERVALUE(MID(Tabell2[[#This Row],[Strekkode]],5,1),".",","))</f>
        <v/>
      </c>
      <c r="G33" s="20" t="str">
        <f>IF(Tabell2[[#This Row],[Strekkode]]="","",_xlfn.NUMBERVALUE(MID(Tabell2[[#This Row],[Strekkode]],6,2),",","."))</f>
        <v/>
      </c>
      <c r="H33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33" s="3" t="str" cm="1">
        <f t="array" ref="J33">IF(I41="","",(_xlfn.XLOOKUP(I41,Tabell2[[#All],[Artikkelnummer]],Tabell2[[#All],[Beskrivelse]],"",0,1)))</f>
        <v/>
      </c>
      <c r="K33" s="3"/>
      <c r="L33" s="36"/>
      <c r="M33" s="32"/>
      <c r="N33"/>
      <c r="O33"/>
    </row>
    <row r="34" spans="2:15" ht="19" x14ac:dyDescent="0.25">
      <c r="B34" s="22"/>
      <c r="C34" s="15" t="str">
        <f>IF(Tabell2[[#This Row],[Strekkode]]="","",_xlfn.NUMBERVALUE(MID(B34,13,4),",","."))</f>
        <v/>
      </c>
      <c r="D34" s="16" t="str">
        <f>IF(Tabell2[[#This Row],[Strekkode]]="","",_xlfn.XLOOKUP(C34,Typer!B:B,Typer!C:C,"Ukjent",0,1))</f>
        <v/>
      </c>
      <c r="E34" t="str">
        <f>IF(Tabell2[[#This Row],[Strekkode]]="","",_xlfn.XLOOKUP(C34,Typer!B:B,Typer!A:A,"Ukjent",0,1))</f>
        <v/>
      </c>
      <c r="F34" s="20" t="str">
        <f>IF(Tabell2[[#This Row],[Strekkode]]="","",_xlfn.NUMBERVALUE(MID(Tabell2[[#This Row],[Strekkode]],5,1),".",","))</f>
        <v/>
      </c>
      <c r="G34" s="20" t="str">
        <f>IF(Tabell2[[#This Row],[Strekkode]]="","",_xlfn.NUMBERVALUE(MID(Tabell2[[#This Row],[Strekkode]],6,2),",","."))</f>
        <v/>
      </c>
      <c r="H34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34" s="3"/>
      <c r="K34" s="3"/>
      <c r="L34" s="33"/>
      <c r="M34" s="34"/>
      <c r="N34"/>
      <c r="O34"/>
    </row>
    <row r="35" spans="2:15" ht="19" x14ac:dyDescent="0.25">
      <c r="B35" s="22"/>
      <c r="C35" s="15" t="str">
        <f>IF(Tabell2[[#This Row],[Strekkode]]="","",_xlfn.NUMBERVALUE(MID(B35,13,4),",","."))</f>
        <v/>
      </c>
      <c r="D35" s="16" t="str">
        <f>IF(Tabell2[[#This Row],[Strekkode]]="","",_xlfn.XLOOKUP(C35,Typer!B:B,Typer!C:C,"Ukjent",0,1))</f>
        <v/>
      </c>
      <c r="E35" t="str">
        <f>IF(Tabell2[[#This Row],[Strekkode]]="","",_xlfn.XLOOKUP(C35,Typer!B:B,Typer!A:A,"Ukjent",0,1))</f>
        <v/>
      </c>
      <c r="F35" s="20" t="str">
        <f>IF(Tabell2[[#This Row],[Strekkode]]="","",_xlfn.NUMBERVALUE(MID(Tabell2[[#This Row],[Strekkode]],5,1),".",","))</f>
        <v/>
      </c>
      <c r="G35" s="20" t="str">
        <f>IF(Tabell2[[#This Row],[Strekkode]]="","",_xlfn.NUMBERVALUE(MID(Tabell2[[#This Row],[Strekkode]],6,2),",","."))</f>
        <v/>
      </c>
      <c r="H35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35" s="3"/>
      <c r="K35" s="3"/>
      <c r="L35" s="33"/>
      <c r="M35" s="34"/>
      <c r="N35"/>
      <c r="O35"/>
    </row>
    <row r="36" spans="2:15" ht="19" x14ac:dyDescent="0.25">
      <c r="B36" s="22"/>
      <c r="C36" s="15" t="str">
        <f>IF(Tabell2[[#This Row],[Strekkode]]="","",_xlfn.NUMBERVALUE(MID(B36,13,4),",","."))</f>
        <v/>
      </c>
      <c r="D36" s="16" t="str">
        <f>IF(Tabell2[[#This Row],[Strekkode]]="","",_xlfn.XLOOKUP(C36,Typer!B:B,Typer!C:C,"Ukjent",0,1))</f>
        <v/>
      </c>
      <c r="E36" t="str">
        <f>IF(Tabell2[[#This Row],[Strekkode]]="","",_xlfn.XLOOKUP(C36,Typer!B:B,Typer!A:A,"Ukjent",0,1))</f>
        <v/>
      </c>
      <c r="F36" s="20" t="str">
        <f>IF(Tabell2[[#This Row],[Strekkode]]="","",_xlfn.NUMBERVALUE(MID(Tabell2[[#This Row],[Strekkode]],5,1),".",","))</f>
        <v/>
      </c>
      <c r="G36" s="20" t="str">
        <f>IF(Tabell2[[#This Row],[Strekkode]]="","",_xlfn.NUMBERVALUE(MID(Tabell2[[#This Row],[Strekkode]],6,2),",","."))</f>
        <v/>
      </c>
      <c r="H36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36" s="3" t="str" cm="1">
        <f t="array" ref="J36">IF(I42="","",(_xlfn.XLOOKUP(I42,Tabell2[[#All],[Artikkelnummer]],Tabell2[[#All],[Beskrivelse]],"",0,1)))</f>
        <v/>
      </c>
      <c r="K36" s="3"/>
      <c r="L36" s="33"/>
      <c r="M36" s="34"/>
      <c r="N36"/>
      <c r="O36"/>
    </row>
    <row r="37" spans="2:15" ht="19" x14ac:dyDescent="0.25">
      <c r="B37" s="22"/>
      <c r="C37" s="15" t="str">
        <f>IF(Tabell2[[#This Row],[Strekkode]]="","",_xlfn.NUMBERVALUE(MID(B37,13,4),",","."))</f>
        <v/>
      </c>
      <c r="D37" s="16" t="str">
        <f>IF(Tabell2[[#This Row],[Strekkode]]="","",_xlfn.XLOOKUP(C37,Typer!B:B,Typer!C:C,"Ukjent",0,1))</f>
        <v/>
      </c>
      <c r="E37" t="str">
        <f>IF(Tabell2[[#This Row],[Strekkode]]="","",_xlfn.XLOOKUP(C37,Typer!B:B,Typer!A:A,"Ukjent",0,1))</f>
        <v/>
      </c>
      <c r="F37" s="20" t="str">
        <f>IF(Tabell2[[#This Row],[Strekkode]]="","",_xlfn.NUMBERVALUE(MID(Tabell2[[#This Row],[Strekkode]],5,1),".",","))</f>
        <v/>
      </c>
      <c r="G37" s="20" t="str">
        <f>IF(Tabell2[[#This Row],[Strekkode]]="","",_xlfn.NUMBERVALUE(MID(Tabell2[[#This Row],[Strekkode]],6,2),",","."))</f>
        <v/>
      </c>
      <c r="H37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37"/>
      <c r="K37"/>
      <c r="L37" s="33"/>
      <c r="M37" s="34"/>
      <c r="N37"/>
      <c r="O37"/>
    </row>
    <row r="38" spans="2:15" x14ac:dyDescent="0.2">
      <c r="B38" s="22"/>
      <c r="C38" s="15" t="str">
        <f>IF(Tabell2[[#This Row],[Strekkode]]="","",_xlfn.NUMBERVALUE(MID(B38,13,4),",","."))</f>
        <v/>
      </c>
      <c r="D38" s="16" t="str">
        <f>IF(Tabell2[[#This Row],[Strekkode]]="","",_xlfn.XLOOKUP(C38,Typer!B:B,Typer!C:C,"Ukjent",0,1))</f>
        <v/>
      </c>
      <c r="E38" t="str">
        <f>IF(Tabell2[[#This Row],[Strekkode]]="","",_xlfn.XLOOKUP(C38,Typer!B:B,Typer!A:A,"Ukjent",0,1))</f>
        <v/>
      </c>
      <c r="F38" s="20" t="str">
        <f>IF(Tabell2[[#This Row],[Strekkode]]="","",_xlfn.NUMBERVALUE(MID(Tabell2[[#This Row],[Strekkode]],5,1),".",","))</f>
        <v/>
      </c>
      <c r="G38" s="20" t="str">
        <f>IF(Tabell2[[#This Row],[Strekkode]]="","",_xlfn.NUMBERVALUE(MID(Tabell2[[#This Row],[Strekkode]],6,2),",","."))</f>
        <v/>
      </c>
      <c r="H38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38"/>
      <c r="K38"/>
      <c r="L38" s="34"/>
      <c r="M38" s="34"/>
      <c r="N38"/>
      <c r="O38"/>
    </row>
    <row r="39" spans="2:15" ht="19" x14ac:dyDescent="0.25">
      <c r="B39" s="22"/>
      <c r="C39" s="15" t="str">
        <f>IF(Tabell2[[#This Row],[Strekkode]]="","",_xlfn.NUMBERVALUE(MID(B39,13,4),",","."))</f>
        <v/>
      </c>
      <c r="D39" s="16" t="str">
        <f>IF(Tabell2[[#This Row],[Strekkode]]="","",_xlfn.XLOOKUP(C39,Typer!B:B,Typer!C:C,"Ukjent",0,1))</f>
        <v/>
      </c>
      <c r="E39" t="str">
        <f>IF(Tabell2[[#This Row],[Strekkode]]="","",_xlfn.XLOOKUP(C39,Typer!B:B,Typer!A:A,"Ukjent",0,1))</f>
        <v/>
      </c>
      <c r="F39" s="20" t="str">
        <f>IF(Tabell2[[#This Row],[Strekkode]]="","",_xlfn.NUMBERVALUE(MID(Tabell2[[#This Row],[Strekkode]],5,1),".",","))</f>
        <v/>
      </c>
      <c r="G39" s="20" t="str">
        <f>IF(Tabell2[[#This Row],[Strekkode]]="","",_xlfn.NUMBERVALUE(MID(Tabell2[[#This Row],[Strekkode]],6,2),",","."))</f>
        <v/>
      </c>
      <c r="H39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39"/>
      <c r="K39"/>
      <c r="L39" s="33"/>
      <c r="M39" s="34"/>
      <c r="N39"/>
      <c r="O39"/>
    </row>
    <row r="40" spans="2:15" x14ac:dyDescent="0.2">
      <c r="B40" s="22"/>
      <c r="C40" s="15" t="str">
        <f>IF(Tabell2[[#This Row],[Strekkode]]="","",_xlfn.NUMBERVALUE(MID(B40,13,4),",","."))</f>
        <v/>
      </c>
      <c r="D40" s="16" t="str">
        <f>IF(Tabell2[[#This Row],[Strekkode]]="","",_xlfn.XLOOKUP(C40,Typer!B:B,Typer!C:C,"Ukjent",0,1))</f>
        <v/>
      </c>
      <c r="E40" t="str">
        <f>IF(Tabell2[[#This Row],[Strekkode]]="","",_xlfn.XLOOKUP(C40,Typer!B:B,Typer!A:A,"Ukjent",0,1))</f>
        <v/>
      </c>
      <c r="F40" s="20" t="str">
        <f>IF(Tabell2[[#This Row],[Strekkode]]="","",_xlfn.NUMBERVALUE(MID(Tabell2[[#This Row],[Strekkode]],5,1),".",","))</f>
        <v/>
      </c>
      <c r="G40" s="20" t="str">
        <f>IF(Tabell2[[#This Row],[Strekkode]]="","",_xlfn.NUMBERVALUE(MID(Tabell2[[#This Row],[Strekkode]],6,2),",","."))</f>
        <v/>
      </c>
      <c r="H40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40"/>
      <c r="K40"/>
      <c r="L40" s="34"/>
      <c r="M40" s="34"/>
      <c r="N40"/>
      <c r="O40"/>
    </row>
    <row r="41" spans="2:15" x14ac:dyDescent="0.2">
      <c r="B41" s="22"/>
      <c r="C41" s="15" t="str">
        <f>IF(Tabell2[[#This Row],[Strekkode]]="","",_xlfn.NUMBERVALUE(MID(B41,13,4),",","."))</f>
        <v/>
      </c>
      <c r="D41" s="16" t="str">
        <f>IF(Tabell2[[#This Row],[Strekkode]]="","",_xlfn.XLOOKUP(C41,Typer!B:B,Typer!C:C,"Ukjent",0,1))</f>
        <v/>
      </c>
      <c r="E41" t="str">
        <f>IF(Tabell2[[#This Row],[Strekkode]]="","",_xlfn.XLOOKUP(C41,Typer!B:B,Typer!A:A,"Ukjent",0,1))</f>
        <v/>
      </c>
      <c r="F41" s="20" t="str">
        <f>IF(Tabell2[[#This Row],[Strekkode]]="","",_xlfn.NUMBERVALUE(MID(Tabell2[[#This Row],[Strekkode]],5,1),".",","))</f>
        <v/>
      </c>
      <c r="G41" s="20" t="str">
        <f>IF(Tabell2[[#This Row],[Strekkode]]="","",_xlfn.NUMBERVALUE(MID(Tabell2[[#This Row],[Strekkode]],6,2),",","."))</f>
        <v/>
      </c>
      <c r="H41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41"/>
      <c r="K41"/>
      <c r="L41"/>
      <c r="M41"/>
      <c r="N41"/>
      <c r="O41"/>
    </row>
    <row r="42" spans="2:15" ht="19" x14ac:dyDescent="0.25">
      <c r="B42" s="22"/>
      <c r="C42" s="15" t="str">
        <f>IF(Tabell2[[#This Row],[Strekkode]]="","",_xlfn.NUMBERVALUE(MID(B42,13,4),",","."))</f>
        <v/>
      </c>
      <c r="D42" s="16" t="str">
        <f>IF(Tabell2[[#This Row],[Strekkode]]="","",_xlfn.XLOOKUP(C42,Typer!B:B,Typer!C:C,"Ukjent",0,1))</f>
        <v/>
      </c>
      <c r="E42" t="str">
        <f>IF(Tabell2[[#This Row],[Strekkode]]="","",_xlfn.XLOOKUP(C42,Typer!B:B,Typer!A:A,"Ukjent",0,1))</f>
        <v/>
      </c>
      <c r="F42" s="20" t="str">
        <f>IF(Tabell2[[#This Row],[Strekkode]]="","",_xlfn.NUMBERVALUE(MID(Tabell2[[#This Row],[Strekkode]],5,1),".",","))</f>
        <v/>
      </c>
      <c r="G42" s="20" t="str">
        <f>IF(Tabell2[[#This Row],[Strekkode]]="","",_xlfn.NUMBERVALUE(MID(Tabell2[[#This Row],[Strekkode]],6,2),",","."))</f>
        <v/>
      </c>
      <c r="H42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42"/>
      <c r="K42" s="12"/>
      <c r="L42"/>
      <c r="M42"/>
      <c r="N42"/>
      <c r="O42"/>
    </row>
    <row r="43" spans="2:15" ht="19" x14ac:dyDescent="0.25">
      <c r="B43" s="1"/>
      <c r="C43" s="15" t="str">
        <f>IF(Tabell2[[#This Row],[Strekkode]]="","",_xlfn.NUMBERVALUE(MID(B43,13,4),",","."))</f>
        <v/>
      </c>
      <c r="D43" s="16" t="str">
        <f>IF(Tabell2[[#This Row],[Strekkode]]="","",_xlfn.XLOOKUP(C43,Typer!B:B,Typer!C:C,"Ukjent",0,1))</f>
        <v/>
      </c>
      <c r="E43" t="str">
        <f>IF(Tabell2[[#This Row],[Strekkode]]="","",_xlfn.XLOOKUP(C43,Typer!B:B,Typer!A:A,"Ukjent",0,1))</f>
        <v/>
      </c>
      <c r="F43" s="20" t="str">
        <f>IF(Tabell2[[#This Row],[Strekkode]]="","",_xlfn.NUMBERVALUE(MID(Tabell2[[#This Row],[Strekkode]],5,1),".",","))</f>
        <v/>
      </c>
      <c r="G43" s="20" t="str">
        <f>IF(Tabell2[[#This Row],[Strekkode]]="","",_xlfn.NUMBERVALUE(MID(Tabell2[[#This Row],[Strekkode]],6,2),",","."))</f>
        <v/>
      </c>
      <c r="H43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43"/>
      <c r="K43" s="12"/>
      <c r="L43"/>
      <c r="M43" s="23"/>
      <c r="N43"/>
      <c r="O43"/>
    </row>
    <row r="44" spans="2:15" ht="19" x14ac:dyDescent="0.25">
      <c r="B44" s="22"/>
      <c r="C44" s="15" t="str">
        <f>IF(Tabell2[[#This Row],[Strekkode]]="","",_xlfn.NUMBERVALUE(MID(B44,13,4),",","."))</f>
        <v/>
      </c>
      <c r="D44" s="16" t="str">
        <f>IF(Tabell2[[#This Row],[Strekkode]]="","",_xlfn.XLOOKUP(C44,Typer!B:B,Typer!C:C,"Ukjent",0,1))</f>
        <v/>
      </c>
      <c r="E44" t="str">
        <f>IF(Tabell2[[#This Row],[Strekkode]]="","",_xlfn.XLOOKUP(C44,Typer!B:B,Typer!A:A,"Ukjent",0,1))</f>
        <v/>
      </c>
      <c r="F44" s="20" t="str">
        <f>IF(Tabell2[[#This Row],[Strekkode]]="","",_xlfn.NUMBERVALUE(MID(Tabell2[[#This Row],[Strekkode]],5,1),".",","))</f>
        <v/>
      </c>
      <c r="G44" s="20" t="str">
        <f>IF(Tabell2[[#This Row],[Strekkode]]="","",_xlfn.NUMBERVALUE(MID(Tabell2[[#This Row],[Strekkode]],6,2),",","."))</f>
        <v/>
      </c>
      <c r="H44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44"/>
      <c r="K44" s="12"/>
      <c r="L44"/>
      <c r="M44"/>
      <c r="N44"/>
      <c r="O44"/>
    </row>
    <row r="45" spans="2:15" x14ac:dyDescent="0.2">
      <c r="B45" s="22"/>
      <c r="C45" s="15" t="str">
        <f>IF(Tabell2[[#This Row],[Strekkode]]="","",_xlfn.NUMBERVALUE(MID(B45,13,4),",","."))</f>
        <v/>
      </c>
      <c r="D45" s="16" t="str">
        <f>IF(Tabell2[[#This Row],[Strekkode]]="","",_xlfn.XLOOKUP(C45,Typer!B:B,Typer!C:C,"Ukjent",0,1))</f>
        <v/>
      </c>
      <c r="E45" t="str">
        <f>IF(Tabell2[[#This Row],[Strekkode]]="","",_xlfn.XLOOKUP(C45,Typer!B:B,Typer!A:A,"Ukjent",0,1))</f>
        <v/>
      </c>
      <c r="F45" s="20" t="str">
        <f>IF(Tabell2[[#This Row],[Strekkode]]="","",_xlfn.NUMBERVALUE(MID(Tabell2[[#This Row],[Strekkode]],5,1),".",","))</f>
        <v/>
      </c>
      <c r="G45" s="20" t="str">
        <f>IF(Tabell2[[#This Row],[Strekkode]]="","",_xlfn.NUMBERVALUE(MID(Tabell2[[#This Row],[Strekkode]],6,2),",","."))</f>
        <v/>
      </c>
      <c r="H45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45"/>
      <c r="K45" s="34"/>
      <c r="L45" s="34"/>
      <c r="M45" s="34"/>
      <c r="N45"/>
      <c r="O45"/>
    </row>
    <row r="46" spans="2:15" ht="20" thickBot="1" x14ac:dyDescent="0.3">
      <c r="B46" s="22"/>
      <c r="C46" s="15" t="str">
        <f>IF(Tabell2[[#This Row],[Strekkode]]="","",_xlfn.NUMBERVALUE(MID(B46,13,4),",","."))</f>
        <v/>
      </c>
      <c r="D46" s="16" t="str">
        <f>IF(Tabell2[[#This Row],[Strekkode]]="","",_xlfn.XLOOKUP(C46,Typer!B:B,Typer!C:C,"Ukjent",0,1))</f>
        <v/>
      </c>
      <c r="E46" t="str">
        <f>IF(Tabell2[[#This Row],[Strekkode]]="","",_xlfn.XLOOKUP(C46,Typer!B:B,Typer!A:A,"Ukjent",0,1))</f>
        <v/>
      </c>
      <c r="F46" s="20" t="str">
        <f>IF(Tabell2[[#This Row],[Strekkode]]="","",_xlfn.NUMBERVALUE(MID(Tabell2[[#This Row],[Strekkode]],5,1),".",","))</f>
        <v/>
      </c>
      <c r="G46" s="20" t="str">
        <f>IF(Tabell2[[#This Row],[Strekkode]]="","",_xlfn.NUMBERVALUE(MID(Tabell2[[#This Row],[Strekkode]],6,2),",","."))</f>
        <v/>
      </c>
      <c r="H46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46" s="18"/>
      <c r="K46" s="37" t="s">
        <v>143</v>
      </c>
      <c r="L46" s="18"/>
      <c r="M46" s="38" t="s">
        <v>144</v>
      </c>
      <c r="N46" s="18"/>
      <c r="O46" s="18"/>
    </row>
    <row r="47" spans="2:15" x14ac:dyDescent="0.2">
      <c r="B47" s="22"/>
      <c r="C47" s="15" t="str">
        <f>IF(Tabell2[[#This Row],[Strekkode]]="","",_xlfn.NUMBERVALUE(MID(B47,13,4),",","."))</f>
        <v/>
      </c>
      <c r="D47" s="16" t="str">
        <f>IF(Tabell2[[#This Row],[Strekkode]]="","",_xlfn.XLOOKUP(C47,Typer!B:B,Typer!C:C,"Ukjent",0,1))</f>
        <v/>
      </c>
      <c r="E47" t="str">
        <f>IF(Tabell2[[#This Row],[Strekkode]]="","",_xlfn.XLOOKUP(C47,Typer!B:B,Typer!A:A,"Ukjent",0,1))</f>
        <v/>
      </c>
      <c r="F47" s="20" t="str">
        <f>IF(Tabell2[[#This Row],[Strekkode]]="","",_xlfn.NUMBERVALUE(MID(Tabell2[[#This Row],[Strekkode]],5,1),".",","))</f>
        <v/>
      </c>
      <c r="G47" s="20" t="str">
        <f>IF(Tabell2[[#This Row],[Strekkode]]="","",_xlfn.NUMBERVALUE(MID(Tabell2[[#This Row],[Strekkode]],6,2),",","."))</f>
        <v/>
      </c>
      <c r="H47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47"/>
      <c r="K47" t="s">
        <v>140</v>
      </c>
      <c r="L47"/>
      <c r="M47"/>
      <c r="N47"/>
      <c r="O47"/>
    </row>
    <row r="48" spans="2:15" x14ac:dyDescent="0.2">
      <c r="B48" s="22"/>
      <c r="C48" s="15" t="str">
        <f>IF(Tabell2[[#This Row],[Strekkode]]="","",_xlfn.NUMBERVALUE(MID(B48,13,4),",","."))</f>
        <v/>
      </c>
      <c r="D48" s="16" t="str">
        <f>IF(Tabell2[[#This Row],[Strekkode]]="","",_xlfn.XLOOKUP(C48,Typer!B:B,Typer!C:C,"Ukjent",0,1))</f>
        <v/>
      </c>
      <c r="E48" t="str">
        <f>IF(Tabell2[[#This Row],[Strekkode]]="","",_xlfn.XLOOKUP(C48,Typer!B:B,Typer!A:A,"Ukjent",0,1))</f>
        <v/>
      </c>
      <c r="F48" s="20" t="str">
        <f>IF(Tabell2[[#This Row],[Strekkode]]="","",_xlfn.NUMBERVALUE(MID(Tabell2[[#This Row],[Strekkode]],5,1),".",","))</f>
        <v/>
      </c>
      <c r="G48" s="20" t="str">
        <f>IF(Tabell2[[#This Row],[Strekkode]]="","",_xlfn.NUMBERVALUE(MID(Tabell2[[#This Row],[Strekkode]],6,2),",","."))</f>
        <v/>
      </c>
      <c r="H48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48"/>
      <c r="K48"/>
      <c r="L48"/>
      <c r="M48"/>
      <c r="N48"/>
      <c r="O48"/>
    </row>
    <row r="49" spans="2:15" ht="19" x14ac:dyDescent="0.25">
      <c r="B49" s="22"/>
      <c r="C49" s="15" t="str">
        <f>IF(Tabell2[[#This Row],[Strekkode]]="","",_xlfn.NUMBERVALUE(MID(B49,13,4),",","."))</f>
        <v/>
      </c>
      <c r="D49" s="16" t="str">
        <f>IF(Tabell2[[#This Row],[Strekkode]]="","",_xlfn.XLOOKUP(C49,Typer!B:B,Typer!C:C,"Ukjent",0,1))</f>
        <v/>
      </c>
      <c r="E49" t="str">
        <f>IF(Tabell2[[#This Row],[Strekkode]]="","",_xlfn.XLOOKUP(C49,Typer!B:B,Typer!A:A,"Ukjent",0,1))</f>
        <v/>
      </c>
      <c r="F49" s="20" t="str">
        <f>IF(Tabell2[[#This Row],[Strekkode]]="","",_xlfn.NUMBERVALUE(MID(Tabell2[[#This Row],[Strekkode]],5,1),".",","))</f>
        <v/>
      </c>
      <c r="G49" s="20" t="str">
        <f>IF(Tabell2[[#This Row],[Strekkode]]="","",_xlfn.NUMBERVALUE(MID(Tabell2[[#This Row],[Strekkode]],6,2),",","."))</f>
        <v/>
      </c>
      <c r="H49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49"/>
      <c r="K49" s="12" t="s">
        <v>141</v>
      </c>
      <c r="L49" s="12"/>
      <c r="M49" s="19"/>
      <c r="N49" s="19"/>
      <c r="O49"/>
    </row>
    <row r="50" spans="2:15" ht="19" x14ac:dyDescent="0.25">
      <c r="B50" s="22"/>
      <c r="C50" s="15" t="str">
        <f>IF(Tabell2[[#This Row],[Strekkode]]="","",_xlfn.NUMBERVALUE(MID(B50,13,4),",","."))</f>
        <v/>
      </c>
      <c r="D50" s="16" t="str">
        <f>IF(Tabell2[[#This Row],[Strekkode]]="","",_xlfn.XLOOKUP(C50,Typer!B:B,Typer!C:C,"Ukjent",0,1))</f>
        <v/>
      </c>
      <c r="E50" t="str">
        <f>IF(Tabell2[[#This Row],[Strekkode]]="","",_xlfn.XLOOKUP(C50,Typer!B:B,Typer!A:A,"Ukjent",0,1))</f>
        <v/>
      </c>
      <c r="F50" s="20" t="str">
        <f>IF(Tabell2[[#This Row],[Strekkode]]="","",_xlfn.NUMBERVALUE(MID(Tabell2[[#This Row],[Strekkode]],5,1),".",","))</f>
        <v/>
      </c>
      <c r="G50" s="20" t="str">
        <f>IF(Tabell2[[#This Row],[Strekkode]]="","",_xlfn.NUMBERVALUE(MID(Tabell2[[#This Row],[Strekkode]],6,2),",","."))</f>
        <v/>
      </c>
      <c r="H50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50" s="12"/>
      <c r="K50" s="12"/>
      <c r="L50" s="12"/>
      <c r="M50"/>
      <c r="N50"/>
      <c r="O50"/>
    </row>
    <row r="51" spans="2:15" ht="19" x14ac:dyDescent="0.25">
      <c r="B51" s="22"/>
      <c r="C51" s="15" t="str">
        <f>IF(Tabell2[[#This Row],[Strekkode]]="","",_xlfn.NUMBERVALUE(MID(B51,13,4),",","."))</f>
        <v/>
      </c>
      <c r="D51" s="16" t="str">
        <f>IF(Tabell2[[#This Row],[Strekkode]]="","",_xlfn.XLOOKUP(C51,Typer!B:B,Typer!C:C,"Ukjent",0,1))</f>
        <v/>
      </c>
      <c r="E51" t="str">
        <f>IF(Tabell2[[#This Row],[Strekkode]]="","",_xlfn.XLOOKUP(C51,Typer!B:B,Typer!A:A,"Ukjent",0,1))</f>
        <v/>
      </c>
      <c r="F51" s="20" t="str">
        <f>IF(Tabell2[[#This Row],[Strekkode]]="","",_xlfn.NUMBERVALUE(MID(Tabell2[[#This Row],[Strekkode]],5,1),".",","))</f>
        <v/>
      </c>
      <c r="G51" s="20" t="str">
        <f>IF(Tabell2[[#This Row],[Strekkode]]="","",_xlfn.NUMBERVALUE(MID(Tabell2[[#This Row],[Strekkode]],6,2),",","."))</f>
        <v/>
      </c>
      <c r="H51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51"/>
      <c r="K51" s="12" t="s">
        <v>142</v>
      </c>
      <c r="L51" s="12"/>
      <c r="M51" s="19"/>
      <c r="N51" s="19"/>
      <c r="O51"/>
    </row>
    <row r="52" spans="2:15" x14ac:dyDescent="0.2">
      <c r="B52" s="22"/>
      <c r="C52" s="15" t="str">
        <f>IF(Tabell2[[#This Row],[Strekkode]]="","",_xlfn.NUMBERVALUE(MID(B52,13,4),",","."))</f>
        <v/>
      </c>
      <c r="D52" s="16" t="str">
        <f>IF(Tabell2[[#This Row],[Strekkode]]="","",_xlfn.XLOOKUP(C52,Typer!B:B,Typer!C:C,"Ukjent",0,1))</f>
        <v/>
      </c>
      <c r="E52" t="str">
        <f>IF(Tabell2[[#This Row],[Strekkode]]="","",_xlfn.XLOOKUP(C52,Typer!B:B,Typer!A:A,"Ukjent",0,1))</f>
        <v/>
      </c>
      <c r="F52" s="20" t="str">
        <f>IF(Tabell2[[#This Row],[Strekkode]]="","",_xlfn.NUMBERVALUE(MID(Tabell2[[#This Row],[Strekkode]],5,1),".",","))</f>
        <v/>
      </c>
      <c r="G52" s="20" t="str">
        <f>IF(Tabell2[[#This Row],[Strekkode]]="","",_xlfn.NUMBERVALUE(MID(Tabell2[[#This Row],[Strekkode]],6,2),",","."))</f>
        <v/>
      </c>
      <c r="H52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52"/>
      <c r="K52"/>
      <c r="L52"/>
      <c r="M52"/>
      <c r="N52"/>
      <c r="O52"/>
    </row>
    <row r="53" spans="2:15" x14ac:dyDescent="0.2">
      <c r="B53" s="22"/>
      <c r="C53" s="15" t="str">
        <f>IF(Tabell2[[#This Row],[Strekkode]]="","",_xlfn.NUMBERVALUE(MID(B53,13,4),",","."))</f>
        <v/>
      </c>
      <c r="D53" s="16" t="str">
        <f>IF(Tabell2[[#This Row],[Strekkode]]="","",_xlfn.XLOOKUP(C53,Typer!B:B,Typer!C:C,"Ukjent",0,1))</f>
        <v/>
      </c>
      <c r="E53" t="str">
        <f>IF(Tabell2[[#This Row],[Strekkode]]="","",_xlfn.XLOOKUP(C53,Typer!B:B,Typer!A:A,"Ukjent",0,1))</f>
        <v/>
      </c>
      <c r="F53" s="20" t="str">
        <f>IF(Tabell2[[#This Row],[Strekkode]]="","",_xlfn.NUMBERVALUE(MID(Tabell2[[#This Row],[Strekkode]],5,1),".",","))</f>
        <v/>
      </c>
      <c r="G53" s="20" t="str">
        <f>IF(Tabell2[[#This Row],[Strekkode]]="","",_xlfn.NUMBERVALUE(MID(Tabell2[[#This Row],[Strekkode]],6,2),",","."))</f>
        <v/>
      </c>
      <c r="H53" s="15" t="str">
        <f>IF(Tabell2[[#This Row],[Strekkode]]="","",IF(AND(Tabell2[[#This Row],[År]]&lt;=4,_xlfn.NUMBERVALUE(LEFT(Tabell2[[#This Row],[Type]],2))&gt;14),2020+Tabell2[[#This Row],[År]],2010+Tabell2[[#This Row],[År]]))</f>
        <v/>
      </c>
      <c r="J53"/>
      <c r="K53"/>
      <c r="L53"/>
      <c r="M53"/>
      <c r="N53"/>
      <c r="O53"/>
    </row>
    <row r="54" spans="2:15" x14ac:dyDescent="0.2">
      <c r="B54" s="22"/>
      <c r="C54" s="15" t="str">
        <f>IF(Tabell2[[#This Row],[Strekkode]]="","",_xlfn.NUMBERVALUE(MID(B54,13,4),",","."))</f>
        <v/>
      </c>
      <c r="D54" s="16" t="str">
        <f>IF(Tabell2[[#This Row],[Strekkode]]="","",_xlfn.XLOOKUP(C54,Typer!B:B,Typer!C:C,"Ukjent",0,1))</f>
        <v/>
      </c>
      <c r="E54" t="str">
        <f>IF(Tabell2[[#This Row],[Strekkode]]="","",_xlfn.XLOOKUP(C54,Typer!B:B,Typer!A:A,"Ukjent",0,1))</f>
        <v/>
      </c>
      <c r="F54" s="20" t="str">
        <f>IF(Tabell2[[#This Row],[Strekkode]]="","",_xlfn.NUMBERVALUE(MID(Tabell2[[#This Row],[Strekkode]],5,1),".",","))</f>
        <v/>
      </c>
      <c r="G54" s="20" t="str">
        <f>IF(Tabell2[[#This Row],[Strekkode]]="","",_xlfn.NUMBERVALUE(MID(Tabell2[[#This Row],[Strekkode]],6,2),",","."))</f>
        <v/>
      </c>
      <c r="H54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55" spans="2:15" x14ac:dyDescent="0.2">
      <c r="B55" s="22"/>
      <c r="C55" s="15" t="str">
        <f>IF(Tabell2[[#This Row],[Strekkode]]="","",_xlfn.NUMBERVALUE(MID(B55,13,4),",","."))</f>
        <v/>
      </c>
      <c r="D55" s="16" t="str">
        <f>IF(Tabell2[[#This Row],[Strekkode]]="","",_xlfn.XLOOKUP(C55,Typer!B:B,Typer!C:C,"Ukjent",0,1))</f>
        <v/>
      </c>
      <c r="E55" t="str">
        <f>IF(Tabell2[[#This Row],[Strekkode]]="","",_xlfn.XLOOKUP(C55,Typer!B:B,Typer!A:A,"Ukjent",0,1))</f>
        <v/>
      </c>
      <c r="F55" s="20" t="str">
        <f>IF(Tabell2[[#This Row],[Strekkode]]="","",_xlfn.NUMBERVALUE(MID(Tabell2[[#This Row],[Strekkode]],5,1),".",","))</f>
        <v/>
      </c>
      <c r="G55" s="20" t="str">
        <f>IF(Tabell2[[#This Row],[Strekkode]]="","",_xlfn.NUMBERVALUE(MID(Tabell2[[#This Row],[Strekkode]],6,2),",","."))</f>
        <v/>
      </c>
      <c r="H55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56" spans="2:15" x14ac:dyDescent="0.2">
      <c r="B56" s="22"/>
      <c r="C56" s="15" t="str">
        <f>IF(Tabell2[[#This Row],[Strekkode]]="","",_xlfn.NUMBERVALUE(MID(B56,13,4),",","."))</f>
        <v/>
      </c>
      <c r="D56" s="16" t="str">
        <f>IF(Tabell2[[#This Row],[Strekkode]]="","",_xlfn.XLOOKUP(C56,Typer!B:B,Typer!C:C,"Ukjent",0,1))</f>
        <v/>
      </c>
      <c r="E56" t="str">
        <f>IF(Tabell2[[#This Row],[Strekkode]]="","",_xlfn.XLOOKUP(C56,Typer!B:B,Typer!A:A,"Ukjent",0,1))</f>
        <v/>
      </c>
      <c r="F56" s="20" t="str">
        <f>IF(Tabell2[[#This Row],[Strekkode]]="","",_xlfn.NUMBERVALUE(MID(Tabell2[[#This Row],[Strekkode]],5,1),".",","))</f>
        <v/>
      </c>
      <c r="G56" s="20" t="str">
        <f>IF(Tabell2[[#This Row],[Strekkode]]="","",_xlfn.NUMBERVALUE(MID(Tabell2[[#This Row],[Strekkode]],6,2),",","."))</f>
        <v/>
      </c>
      <c r="H56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57" spans="2:15" x14ac:dyDescent="0.2">
      <c r="B57" s="22"/>
      <c r="C57" s="15" t="str">
        <f>IF(Tabell2[[#This Row],[Strekkode]]="","",_xlfn.NUMBERVALUE(MID(B57,13,4),",","."))</f>
        <v/>
      </c>
      <c r="D57" s="16" t="str">
        <f>IF(Tabell2[[#This Row],[Strekkode]]="","",_xlfn.XLOOKUP(C57,Typer!B:B,Typer!C:C,"Ukjent",0,1))</f>
        <v/>
      </c>
      <c r="E57" t="str">
        <f>IF(Tabell2[[#This Row],[Strekkode]]="","",_xlfn.XLOOKUP(C57,Typer!B:B,Typer!A:A,"Ukjent",0,1))</f>
        <v/>
      </c>
      <c r="F57" s="20" t="str">
        <f>IF(Tabell2[[#This Row],[Strekkode]]="","",_xlfn.NUMBERVALUE(MID(Tabell2[[#This Row],[Strekkode]],5,1),".",","))</f>
        <v/>
      </c>
      <c r="G57" s="20" t="str">
        <f>IF(Tabell2[[#This Row],[Strekkode]]="","",_xlfn.NUMBERVALUE(MID(Tabell2[[#This Row],[Strekkode]],6,2),",","."))</f>
        <v/>
      </c>
      <c r="H57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58" spans="2:15" x14ac:dyDescent="0.2">
      <c r="B58" s="1"/>
      <c r="C58" s="15" t="str">
        <f>IF(Tabell2[[#This Row],[Strekkode]]="","",_xlfn.NUMBERVALUE(MID(B58,13,4),",","."))</f>
        <v/>
      </c>
      <c r="D58" s="16" t="str">
        <f>IF(Tabell2[[#This Row],[Strekkode]]="","",_xlfn.XLOOKUP(C58,Typer!B:B,Typer!C:C,"Ukjent",0,1))</f>
        <v/>
      </c>
      <c r="E58" t="str">
        <f>IF(Tabell2[[#This Row],[Strekkode]]="","",_xlfn.XLOOKUP(C58,Typer!B:B,Typer!A:A,"Ukjent",0,1))</f>
        <v/>
      </c>
      <c r="F58" s="20" t="str">
        <f>IF(Tabell2[[#This Row],[Strekkode]]="","",_xlfn.NUMBERVALUE(MID(Tabell2[[#This Row],[Strekkode]],5,1),".",","))</f>
        <v/>
      </c>
      <c r="G58" s="20" t="str">
        <f>IF(Tabell2[[#This Row],[Strekkode]]="","",_xlfn.NUMBERVALUE(MID(Tabell2[[#This Row],[Strekkode]],6,2),",","."))</f>
        <v/>
      </c>
      <c r="H58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59" spans="2:15" x14ac:dyDescent="0.2">
      <c r="B59" s="22"/>
      <c r="C59" s="15" t="str">
        <f>IF(Tabell2[[#This Row],[Strekkode]]="","",_xlfn.NUMBERVALUE(MID(B59,13,4),",","."))</f>
        <v/>
      </c>
      <c r="D59" s="16" t="str">
        <f>IF(Tabell2[[#This Row],[Strekkode]]="","",_xlfn.XLOOKUP(C59,Typer!B:B,Typer!C:C,"Ukjent",0,1))</f>
        <v/>
      </c>
      <c r="E59" t="str">
        <f>IF(Tabell2[[#This Row],[Strekkode]]="","",_xlfn.XLOOKUP(C59,Typer!B:B,Typer!A:A,"Ukjent",0,1))</f>
        <v/>
      </c>
      <c r="F59" s="20" t="str">
        <f>IF(Tabell2[[#This Row],[Strekkode]]="","",_xlfn.NUMBERVALUE(MID(Tabell2[[#This Row],[Strekkode]],5,1),".",","))</f>
        <v/>
      </c>
      <c r="G59" s="20" t="str">
        <f>IF(Tabell2[[#This Row],[Strekkode]]="","",_xlfn.NUMBERVALUE(MID(Tabell2[[#This Row],[Strekkode]],6,2),",","."))</f>
        <v/>
      </c>
      <c r="H59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60" spans="2:15" x14ac:dyDescent="0.2">
      <c r="B60" s="22"/>
      <c r="C60" s="15" t="str">
        <f>IF(Tabell2[[#This Row],[Strekkode]]="","",_xlfn.NUMBERVALUE(MID(B60,13,4),",","."))</f>
        <v/>
      </c>
      <c r="D60" s="16" t="str">
        <f>IF(Tabell2[[#This Row],[Strekkode]]="","",_xlfn.XLOOKUP(C60,Typer!B:B,Typer!C:C,"Ukjent",0,1))</f>
        <v/>
      </c>
      <c r="E60" t="str">
        <f>IF(Tabell2[[#This Row],[Strekkode]]="","",_xlfn.XLOOKUP(C60,Typer!B:B,Typer!A:A,"Ukjent",0,1))</f>
        <v/>
      </c>
      <c r="F60" s="20" t="str">
        <f>IF(Tabell2[[#This Row],[Strekkode]]="","",_xlfn.NUMBERVALUE(MID(Tabell2[[#This Row],[Strekkode]],5,1),".",","))</f>
        <v/>
      </c>
      <c r="G60" s="20" t="str">
        <f>IF(Tabell2[[#This Row],[Strekkode]]="","",_xlfn.NUMBERVALUE(MID(Tabell2[[#This Row],[Strekkode]],6,2),",","."))</f>
        <v/>
      </c>
      <c r="H60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61" spans="2:15" x14ac:dyDescent="0.2">
      <c r="B61" s="22"/>
      <c r="C61" s="15" t="str">
        <f>IF(Tabell2[[#This Row],[Strekkode]]="","",_xlfn.NUMBERVALUE(MID(B61,13,4),",","."))</f>
        <v/>
      </c>
      <c r="D61" s="16" t="str">
        <f>IF(Tabell2[[#This Row],[Strekkode]]="","",_xlfn.XLOOKUP(C61,Typer!B:B,Typer!C:C,"Ukjent",0,1))</f>
        <v/>
      </c>
      <c r="E61" t="str">
        <f>IF(Tabell2[[#This Row],[Strekkode]]="","",_xlfn.XLOOKUP(C61,Typer!B:B,Typer!A:A,"Ukjent",0,1))</f>
        <v/>
      </c>
      <c r="F61" s="20" t="str">
        <f>IF(Tabell2[[#This Row],[Strekkode]]="","",_xlfn.NUMBERVALUE(MID(Tabell2[[#This Row],[Strekkode]],5,1),".",","))</f>
        <v/>
      </c>
      <c r="G61" s="20" t="str">
        <f>IF(Tabell2[[#This Row],[Strekkode]]="","",_xlfn.NUMBERVALUE(MID(Tabell2[[#This Row],[Strekkode]],6,2),",","."))</f>
        <v/>
      </c>
      <c r="H61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62" spans="2:15" x14ac:dyDescent="0.2">
      <c r="B62" s="22"/>
      <c r="C62" s="15" t="str">
        <f>IF(Tabell2[[#This Row],[Strekkode]]="","",_xlfn.NUMBERVALUE(MID(B62,13,4),",","."))</f>
        <v/>
      </c>
      <c r="D62" s="16" t="str">
        <f>IF(Tabell2[[#This Row],[Strekkode]]="","",_xlfn.XLOOKUP(C62,Typer!B:B,Typer!C:C,"Ukjent",0,1))</f>
        <v/>
      </c>
      <c r="E62" t="str">
        <f>IF(Tabell2[[#This Row],[Strekkode]]="","",_xlfn.XLOOKUP(C62,Typer!B:B,Typer!A:A,"Ukjent",0,1))</f>
        <v/>
      </c>
      <c r="F62" s="20" t="str">
        <f>IF(Tabell2[[#This Row],[Strekkode]]="","",_xlfn.NUMBERVALUE(MID(Tabell2[[#This Row],[Strekkode]],5,1),".",","))</f>
        <v/>
      </c>
      <c r="G62" s="20" t="str">
        <f>IF(Tabell2[[#This Row],[Strekkode]]="","",_xlfn.NUMBERVALUE(MID(Tabell2[[#This Row],[Strekkode]],6,2),",","."))</f>
        <v/>
      </c>
      <c r="H62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63" spans="2:15" x14ac:dyDescent="0.2">
      <c r="B63" s="22"/>
      <c r="C63" s="15" t="str">
        <f>IF(Tabell2[[#This Row],[Strekkode]]="","",_xlfn.NUMBERVALUE(MID(B63,13,4),",","."))</f>
        <v/>
      </c>
      <c r="D63" s="16" t="str">
        <f>IF(Tabell2[[#This Row],[Strekkode]]="","",_xlfn.XLOOKUP(C63,Typer!B:B,Typer!C:C,"Ukjent",0,1))</f>
        <v/>
      </c>
      <c r="E63" t="str">
        <f>IF(Tabell2[[#This Row],[Strekkode]]="","",_xlfn.XLOOKUP(C63,Typer!B:B,Typer!A:A,"Ukjent",0,1))</f>
        <v/>
      </c>
      <c r="F63" s="20" t="str">
        <f>IF(Tabell2[[#This Row],[Strekkode]]="","",_xlfn.NUMBERVALUE(MID(Tabell2[[#This Row],[Strekkode]],5,1),".",","))</f>
        <v/>
      </c>
      <c r="G63" s="20" t="str">
        <f>IF(Tabell2[[#This Row],[Strekkode]]="","",_xlfn.NUMBERVALUE(MID(Tabell2[[#This Row],[Strekkode]],6,2),",","."))</f>
        <v/>
      </c>
      <c r="H63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64" spans="2:15" x14ac:dyDescent="0.2">
      <c r="B64" s="22"/>
      <c r="C64" s="15" t="str">
        <f>IF(Tabell2[[#This Row],[Strekkode]]="","",_xlfn.NUMBERVALUE(MID(B64,13,4),",","."))</f>
        <v/>
      </c>
      <c r="D64" s="16" t="str">
        <f>IF(Tabell2[[#This Row],[Strekkode]]="","",_xlfn.XLOOKUP(C64,Typer!B:B,Typer!C:C,"Ukjent",0,1))</f>
        <v/>
      </c>
      <c r="E64" t="str">
        <f>IF(Tabell2[[#This Row],[Strekkode]]="","",_xlfn.XLOOKUP(C64,Typer!B:B,Typer!A:A,"Ukjent",0,1))</f>
        <v/>
      </c>
      <c r="F64" s="20" t="str">
        <f>IF(Tabell2[[#This Row],[Strekkode]]="","",_xlfn.NUMBERVALUE(MID(Tabell2[[#This Row],[Strekkode]],5,1),".",","))</f>
        <v/>
      </c>
      <c r="G64" s="20" t="str">
        <f>IF(Tabell2[[#This Row],[Strekkode]]="","",_xlfn.NUMBERVALUE(MID(Tabell2[[#This Row],[Strekkode]],6,2),",","."))</f>
        <v/>
      </c>
      <c r="H64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65" spans="2:8" x14ac:dyDescent="0.2">
      <c r="B65" s="22"/>
      <c r="C65" s="15" t="str">
        <f>IF(Tabell2[[#This Row],[Strekkode]]="","",_xlfn.NUMBERVALUE(MID(B65,13,4),",","."))</f>
        <v/>
      </c>
      <c r="D65" s="16" t="str">
        <f>IF(Tabell2[[#This Row],[Strekkode]]="","",_xlfn.XLOOKUP(C65,Typer!B:B,Typer!C:C,"Ukjent",0,1))</f>
        <v/>
      </c>
      <c r="E65" t="str">
        <f>IF(Tabell2[[#This Row],[Strekkode]]="","",_xlfn.XLOOKUP(C65,Typer!B:B,Typer!A:A,"Ukjent",0,1))</f>
        <v/>
      </c>
      <c r="F65" s="20" t="str">
        <f>IF(Tabell2[[#This Row],[Strekkode]]="","",_xlfn.NUMBERVALUE(MID(Tabell2[[#This Row],[Strekkode]],5,1),".",","))</f>
        <v/>
      </c>
      <c r="G65" s="20" t="str">
        <f>IF(Tabell2[[#This Row],[Strekkode]]="","",_xlfn.NUMBERVALUE(MID(Tabell2[[#This Row],[Strekkode]],6,2),",","."))</f>
        <v/>
      </c>
      <c r="H65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66" spans="2:8" x14ac:dyDescent="0.2">
      <c r="B66" s="22"/>
      <c r="C66" s="15" t="str">
        <f>IF(Tabell2[[#This Row],[Strekkode]]="","",_xlfn.NUMBERVALUE(MID(B66,13,4),",","."))</f>
        <v/>
      </c>
      <c r="D66" s="16" t="str">
        <f>IF(Tabell2[[#This Row],[Strekkode]]="","",_xlfn.XLOOKUP(C66,Typer!B:B,Typer!C:C,"Ukjent",0,1))</f>
        <v/>
      </c>
      <c r="E66" t="str">
        <f>IF(Tabell2[[#This Row],[Strekkode]]="","",_xlfn.XLOOKUP(C66,Typer!B:B,Typer!A:A,"Ukjent",0,1))</f>
        <v/>
      </c>
      <c r="F66" s="20" t="str">
        <f>IF(Tabell2[[#This Row],[Strekkode]]="","",_xlfn.NUMBERVALUE(MID(Tabell2[[#This Row],[Strekkode]],5,1),".",","))</f>
        <v/>
      </c>
      <c r="G66" s="20" t="str">
        <f>IF(Tabell2[[#This Row],[Strekkode]]="","",_xlfn.NUMBERVALUE(MID(Tabell2[[#This Row],[Strekkode]],6,2),",","."))</f>
        <v/>
      </c>
      <c r="H66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67" spans="2:8" x14ac:dyDescent="0.2">
      <c r="B67" s="22"/>
      <c r="C67" s="15" t="str">
        <f>IF(Tabell2[[#This Row],[Strekkode]]="","",_xlfn.NUMBERVALUE(MID(B67,13,4),",","."))</f>
        <v/>
      </c>
      <c r="D67" s="16" t="str">
        <f>IF(Tabell2[[#This Row],[Strekkode]]="","",_xlfn.XLOOKUP(C67,Typer!B:B,Typer!C:C,"Ukjent",0,1))</f>
        <v/>
      </c>
      <c r="E67" t="str">
        <f>IF(Tabell2[[#This Row],[Strekkode]]="","",_xlfn.XLOOKUP(C67,Typer!B:B,Typer!A:A,"Ukjent",0,1))</f>
        <v/>
      </c>
      <c r="F67" s="20" t="str">
        <f>IF(Tabell2[[#This Row],[Strekkode]]="","",_xlfn.NUMBERVALUE(MID(Tabell2[[#This Row],[Strekkode]],5,1),".",","))</f>
        <v/>
      </c>
      <c r="G67" s="20" t="str">
        <f>IF(Tabell2[[#This Row],[Strekkode]]="","",_xlfn.NUMBERVALUE(MID(Tabell2[[#This Row],[Strekkode]],6,2),",","."))</f>
        <v/>
      </c>
      <c r="H67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68" spans="2:8" x14ac:dyDescent="0.2">
      <c r="B68" s="22"/>
      <c r="C68" s="15" t="str">
        <f>IF(Tabell2[[#This Row],[Strekkode]]="","",_xlfn.NUMBERVALUE(MID(B68,13,4),",","."))</f>
        <v/>
      </c>
      <c r="D68" s="16" t="str">
        <f>IF(Tabell2[[#This Row],[Strekkode]]="","",_xlfn.XLOOKUP(C68,Typer!B:B,Typer!C:C,"Ukjent",0,1))</f>
        <v/>
      </c>
      <c r="E68" t="str">
        <f>IF(Tabell2[[#This Row],[Strekkode]]="","",_xlfn.XLOOKUP(C68,Typer!B:B,Typer!A:A,"Ukjent",0,1))</f>
        <v/>
      </c>
      <c r="F68" s="20" t="str">
        <f>IF(Tabell2[[#This Row],[Strekkode]]="","",_xlfn.NUMBERVALUE(MID(Tabell2[[#This Row],[Strekkode]],5,1),".",","))</f>
        <v/>
      </c>
      <c r="G68" s="20" t="str">
        <f>IF(Tabell2[[#This Row],[Strekkode]]="","",_xlfn.NUMBERVALUE(MID(Tabell2[[#This Row],[Strekkode]],6,2),",","."))</f>
        <v/>
      </c>
      <c r="H68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69" spans="2:8" x14ac:dyDescent="0.2">
      <c r="B69" s="22"/>
      <c r="C69" s="15" t="str">
        <f>IF(Tabell2[[#This Row],[Strekkode]]="","",_xlfn.NUMBERVALUE(MID(B69,13,4),",","."))</f>
        <v/>
      </c>
      <c r="D69" s="16" t="str">
        <f>IF(Tabell2[[#This Row],[Strekkode]]="","",_xlfn.XLOOKUP(C69,Typer!B:B,Typer!C:C,"Ukjent",0,1))</f>
        <v/>
      </c>
      <c r="E69" t="str">
        <f>IF(Tabell2[[#This Row],[Strekkode]]="","",_xlfn.XLOOKUP(C69,Typer!B:B,Typer!A:A,"Ukjent",0,1))</f>
        <v/>
      </c>
      <c r="F69" s="20" t="str">
        <f>IF(Tabell2[[#This Row],[Strekkode]]="","",_xlfn.NUMBERVALUE(MID(Tabell2[[#This Row],[Strekkode]],5,1),".",","))</f>
        <v/>
      </c>
      <c r="G69" s="20" t="str">
        <f>IF(Tabell2[[#This Row],[Strekkode]]="","",_xlfn.NUMBERVALUE(MID(Tabell2[[#This Row],[Strekkode]],6,2),",","."))</f>
        <v/>
      </c>
      <c r="H69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70" spans="2:8" x14ac:dyDescent="0.2">
      <c r="B70" s="22"/>
      <c r="C70" s="15" t="str">
        <f>IF(Tabell2[[#This Row],[Strekkode]]="","",_xlfn.NUMBERVALUE(MID(B70,13,4),",","."))</f>
        <v/>
      </c>
      <c r="D70" s="16" t="str">
        <f>IF(Tabell2[[#This Row],[Strekkode]]="","",_xlfn.XLOOKUP(C70,Typer!B:B,Typer!C:C,"Ukjent",0,1))</f>
        <v/>
      </c>
      <c r="E70" t="str">
        <f>IF(Tabell2[[#This Row],[Strekkode]]="","",_xlfn.XLOOKUP(C70,Typer!B:B,Typer!A:A,"Ukjent",0,1))</f>
        <v/>
      </c>
      <c r="F70" s="20" t="str">
        <f>IF(Tabell2[[#This Row],[Strekkode]]="","",_xlfn.NUMBERVALUE(MID(Tabell2[[#This Row],[Strekkode]],5,1),".",","))</f>
        <v/>
      </c>
      <c r="G70" s="20" t="str">
        <f>IF(Tabell2[[#This Row],[Strekkode]]="","",_xlfn.NUMBERVALUE(MID(Tabell2[[#This Row],[Strekkode]],6,2),",","."))</f>
        <v/>
      </c>
      <c r="H70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71" spans="2:8" x14ac:dyDescent="0.2">
      <c r="B71" s="22"/>
      <c r="C71" s="15" t="str">
        <f>IF(Tabell2[[#This Row],[Strekkode]]="","",_xlfn.NUMBERVALUE(MID(B71,13,4),",","."))</f>
        <v/>
      </c>
      <c r="D71" s="16" t="str">
        <f>IF(Tabell2[[#This Row],[Strekkode]]="","",_xlfn.XLOOKUP(C71,Typer!B:B,Typer!C:C,"Ukjent",0,1))</f>
        <v/>
      </c>
      <c r="E71" t="str">
        <f>IF(Tabell2[[#This Row],[Strekkode]]="","",_xlfn.XLOOKUP(C71,Typer!B:B,Typer!A:A,"Ukjent",0,1))</f>
        <v/>
      </c>
      <c r="F71" s="20" t="str">
        <f>IF(Tabell2[[#This Row],[Strekkode]]="","",_xlfn.NUMBERVALUE(MID(Tabell2[[#This Row],[Strekkode]],5,1),".",","))</f>
        <v/>
      </c>
      <c r="G71" s="20" t="str">
        <f>IF(Tabell2[[#This Row],[Strekkode]]="","",_xlfn.NUMBERVALUE(MID(Tabell2[[#This Row],[Strekkode]],6,2),",","."))</f>
        <v/>
      </c>
      <c r="H71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72" spans="2:8" x14ac:dyDescent="0.2">
      <c r="B72" s="22"/>
      <c r="C72" s="15" t="str">
        <f>IF(Tabell2[[#This Row],[Strekkode]]="","",_xlfn.NUMBERVALUE(MID(B72,13,4),",","."))</f>
        <v/>
      </c>
      <c r="D72" s="16" t="str">
        <f>IF(Tabell2[[#This Row],[Strekkode]]="","",_xlfn.XLOOKUP(C72,Typer!B:B,Typer!C:C,"Ukjent",0,1))</f>
        <v/>
      </c>
      <c r="E72" t="str">
        <f>IF(Tabell2[[#This Row],[Strekkode]]="","",_xlfn.XLOOKUP(C72,Typer!B:B,Typer!A:A,"Ukjent",0,1))</f>
        <v/>
      </c>
      <c r="F72" s="20" t="str">
        <f>IF(Tabell2[[#This Row],[Strekkode]]="","",_xlfn.NUMBERVALUE(MID(Tabell2[[#This Row],[Strekkode]],5,1),".",","))</f>
        <v/>
      </c>
      <c r="G72" s="20" t="str">
        <f>IF(Tabell2[[#This Row],[Strekkode]]="","",_xlfn.NUMBERVALUE(MID(Tabell2[[#This Row],[Strekkode]],6,2),",","."))</f>
        <v/>
      </c>
      <c r="H72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73" spans="2:8" x14ac:dyDescent="0.2">
      <c r="B73" s="1"/>
      <c r="C73" s="15" t="str">
        <f>IF(Tabell2[[#This Row],[Strekkode]]="","",_xlfn.NUMBERVALUE(MID(B73,13,4),",","."))</f>
        <v/>
      </c>
      <c r="D73" s="16" t="str">
        <f>IF(Tabell2[[#This Row],[Strekkode]]="","",_xlfn.XLOOKUP(C73,Typer!B:B,Typer!C:C,"Ukjent",0,1))</f>
        <v/>
      </c>
      <c r="E73" t="str">
        <f>IF(Tabell2[[#This Row],[Strekkode]]="","",_xlfn.XLOOKUP(C73,Typer!B:B,Typer!A:A,"Ukjent",0,1))</f>
        <v/>
      </c>
      <c r="F73" s="20" t="str">
        <f>IF(Tabell2[[#This Row],[Strekkode]]="","",_xlfn.NUMBERVALUE(MID(Tabell2[[#This Row],[Strekkode]],5,1),".",","))</f>
        <v/>
      </c>
      <c r="G73" s="20" t="str">
        <f>IF(Tabell2[[#This Row],[Strekkode]]="","",_xlfn.NUMBERVALUE(MID(Tabell2[[#This Row],[Strekkode]],6,2),",","."))</f>
        <v/>
      </c>
      <c r="H73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74" spans="2:8" x14ac:dyDescent="0.2">
      <c r="B74" s="22"/>
      <c r="C74" s="15" t="str">
        <f>IF(Tabell2[[#This Row],[Strekkode]]="","",_xlfn.NUMBERVALUE(MID(B74,13,4),",","."))</f>
        <v/>
      </c>
      <c r="D74" s="16" t="str">
        <f>IF(Tabell2[[#This Row],[Strekkode]]="","",_xlfn.XLOOKUP(C74,Typer!B:B,Typer!C:C,"Ukjent",0,1))</f>
        <v/>
      </c>
      <c r="E74" t="str">
        <f>IF(Tabell2[[#This Row],[Strekkode]]="","",_xlfn.XLOOKUP(C74,Typer!B:B,Typer!A:A,"Ukjent",0,1))</f>
        <v/>
      </c>
      <c r="F74" s="20" t="str">
        <f>IF(Tabell2[[#This Row],[Strekkode]]="","",_xlfn.NUMBERVALUE(MID(Tabell2[[#This Row],[Strekkode]],5,1),".",","))</f>
        <v/>
      </c>
      <c r="G74" s="20" t="str">
        <f>IF(Tabell2[[#This Row],[Strekkode]]="","",_xlfn.NUMBERVALUE(MID(Tabell2[[#This Row],[Strekkode]],6,2),",","."))</f>
        <v/>
      </c>
      <c r="H74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75" spans="2:8" x14ac:dyDescent="0.2">
      <c r="B75" s="22"/>
      <c r="C75" s="15" t="str">
        <f>IF(Tabell2[[#This Row],[Strekkode]]="","",_xlfn.NUMBERVALUE(MID(B75,13,4),",","."))</f>
        <v/>
      </c>
      <c r="D75" s="16" t="str">
        <f>IF(Tabell2[[#This Row],[Strekkode]]="","",_xlfn.XLOOKUP(C75,Typer!B:B,Typer!C:C,"Ukjent",0,1))</f>
        <v/>
      </c>
      <c r="E75" t="str">
        <f>IF(Tabell2[[#This Row],[Strekkode]]="","",_xlfn.XLOOKUP(C75,Typer!B:B,Typer!A:A,"Ukjent",0,1))</f>
        <v/>
      </c>
      <c r="F75" s="20" t="str">
        <f>IF(Tabell2[[#This Row],[Strekkode]]="","",_xlfn.NUMBERVALUE(MID(Tabell2[[#This Row],[Strekkode]],5,1),".",","))</f>
        <v/>
      </c>
      <c r="G75" s="20" t="str">
        <f>IF(Tabell2[[#This Row],[Strekkode]]="","",_xlfn.NUMBERVALUE(MID(Tabell2[[#This Row],[Strekkode]],6,2),",","."))</f>
        <v/>
      </c>
      <c r="H75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76" spans="2:8" x14ac:dyDescent="0.2">
      <c r="B76" s="22"/>
      <c r="C76" s="15" t="str">
        <f>IF(Tabell2[[#This Row],[Strekkode]]="","",_xlfn.NUMBERVALUE(MID(B76,13,4),",","."))</f>
        <v/>
      </c>
      <c r="D76" s="16" t="str">
        <f>IF(Tabell2[[#This Row],[Strekkode]]="","",_xlfn.XLOOKUP(C76,Typer!B:B,Typer!C:C,"Ukjent",0,1))</f>
        <v/>
      </c>
      <c r="E76" t="str">
        <f>IF(Tabell2[[#This Row],[Strekkode]]="","",_xlfn.XLOOKUP(C76,Typer!B:B,Typer!A:A,"Ukjent",0,1))</f>
        <v/>
      </c>
      <c r="F76" s="20" t="str">
        <f>IF(Tabell2[[#This Row],[Strekkode]]="","",_xlfn.NUMBERVALUE(MID(Tabell2[[#This Row],[Strekkode]],5,1),".",","))</f>
        <v/>
      </c>
      <c r="G76" s="20" t="str">
        <f>IF(Tabell2[[#This Row],[Strekkode]]="","",_xlfn.NUMBERVALUE(MID(Tabell2[[#This Row],[Strekkode]],6,2),",","."))</f>
        <v/>
      </c>
      <c r="H76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77" spans="2:8" x14ac:dyDescent="0.2">
      <c r="B77" s="22"/>
      <c r="C77" s="15" t="str">
        <f>IF(Tabell2[[#This Row],[Strekkode]]="","",_xlfn.NUMBERVALUE(MID(B77,13,4),",","."))</f>
        <v/>
      </c>
      <c r="D77" s="16" t="str">
        <f>IF(Tabell2[[#This Row],[Strekkode]]="","",_xlfn.XLOOKUP(C77,Typer!B:B,Typer!C:C,"Ukjent",0,1))</f>
        <v/>
      </c>
      <c r="E77" t="str">
        <f>IF(Tabell2[[#This Row],[Strekkode]]="","",_xlfn.XLOOKUP(C77,Typer!B:B,Typer!A:A,"Ukjent",0,1))</f>
        <v/>
      </c>
      <c r="F77" s="20" t="str">
        <f>IF(Tabell2[[#This Row],[Strekkode]]="","",_xlfn.NUMBERVALUE(MID(Tabell2[[#This Row],[Strekkode]],5,1),".",","))</f>
        <v/>
      </c>
      <c r="G77" s="20" t="str">
        <f>IF(Tabell2[[#This Row],[Strekkode]]="","",_xlfn.NUMBERVALUE(MID(Tabell2[[#This Row],[Strekkode]],6,2),",","."))</f>
        <v/>
      </c>
      <c r="H77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78" spans="2:8" x14ac:dyDescent="0.2">
      <c r="B78" s="22"/>
      <c r="C78" s="15" t="str">
        <f>IF(Tabell2[[#This Row],[Strekkode]]="","",_xlfn.NUMBERVALUE(MID(B78,13,4),",","."))</f>
        <v/>
      </c>
      <c r="D78" s="16" t="str">
        <f>IF(Tabell2[[#This Row],[Strekkode]]="","",_xlfn.XLOOKUP(C78,Typer!B:B,Typer!C:C,"Ukjent",0,1))</f>
        <v/>
      </c>
      <c r="E78" t="str">
        <f>IF(Tabell2[[#This Row],[Strekkode]]="","",_xlfn.XLOOKUP(C78,Typer!B:B,Typer!A:A,"Ukjent",0,1))</f>
        <v/>
      </c>
      <c r="F78" s="20" t="str">
        <f>IF(Tabell2[[#This Row],[Strekkode]]="","",_xlfn.NUMBERVALUE(MID(Tabell2[[#This Row],[Strekkode]],5,1),".",","))</f>
        <v/>
      </c>
      <c r="G78" s="20" t="str">
        <f>IF(Tabell2[[#This Row],[Strekkode]]="","",_xlfn.NUMBERVALUE(MID(Tabell2[[#This Row],[Strekkode]],6,2),",","."))</f>
        <v/>
      </c>
      <c r="H78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79" spans="2:8" x14ac:dyDescent="0.2">
      <c r="B79" s="22"/>
      <c r="C79" s="15" t="str">
        <f>IF(Tabell2[[#This Row],[Strekkode]]="","",_xlfn.NUMBERVALUE(MID(B79,13,4),",","."))</f>
        <v/>
      </c>
      <c r="D79" s="16" t="str">
        <f>IF(Tabell2[[#This Row],[Strekkode]]="","",_xlfn.XLOOKUP(C79,Typer!B:B,Typer!C:C,"Ukjent",0,1))</f>
        <v/>
      </c>
      <c r="E79" t="str">
        <f>IF(Tabell2[[#This Row],[Strekkode]]="","",_xlfn.XLOOKUP(C79,Typer!B:B,Typer!A:A,"Ukjent",0,1))</f>
        <v/>
      </c>
      <c r="F79" s="20" t="str">
        <f>IF(Tabell2[[#This Row],[Strekkode]]="","",_xlfn.NUMBERVALUE(MID(Tabell2[[#This Row],[Strekkode]],5,1),".",","))</f>
        <v/>
      </c>
      <c r="G79" s="20" t="str">
        <f>IF(Tabell2[[#This Row],[Strekkode]]="","",_xlfn.NUMBERVALUE(MID(Tabell2[[#This Row],[Strekkode]],6,2),",","."))</f>
        <v/>
      </c>
      <c r="H79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80" spans="2:8" x14ac:dyDescent="0.2">
      <c r="B80" s="22"/>
      <c r="C80" s="15" t="str">
        <f>IF(Tabell2[[#This Row],[Strekkode]]="","",_xlfn.NUMBERVALUE(MID(B80,13,4),",","."))</f>
        <v/>
      </c>
      <c r="D80" s="16" t="str">
        <f>IF(Tabell2[[#This Row],[Strekkode]]="","",_xlfn.XLOOKUP(C80,Typer!B:B,Typer!C:C,"Ukjent",0,1))</f>
        <v/>
      </c>
      <c r="E80" t="str">
        <f>IF(Tabell2[[#This Row],[Strekkode]]="","",_xlfn.XLOOKUP(C80,Typer!B:B,Typer!A:A,"Ukjent",0,1))</f>
        <v/>
      </c>
      <c r="F80" s="20" t="str">
        <f>IF(Tabell2[[#This Row],[Strekkode]]="","",_xlfn.NUMBERVALUE(MID(Tabell2[[#This Row],[Strekkode]],5,1),".",","))</f>
        <v/>
      </c>
      <c r="G80" s="20" t="str">
        <f>IF(Tabell2[[#This Row],[Strekkode]]="","",_xlfn.NUMBERVALUE(MID(Tabell2[[#This Row],[Strekkode]],6,2),",","."))</f>
        <v/>
      </c>
      <c r="H80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81" spans="2:8" x14ac:dyDescent="0.2">
      <c r="B81" s="22"/>
      <c r="C81" s="15" t="str">
        <f>IF(Tabell2[[#This Row],[Strekkode]]="","",_xlfn.NUMBERVALUE(MID(B81,13,4),",","."))</f>
        <v/>
      </c>
      <c r="D81" s="16" t="str">
        <f>IF(Tabell2[[#This Row],[Strekkode]]="","",_xlfn.XLOOKUP(C81,Typer!B:B,Typer!C:C,"Ukjent",0,1))</f>
        <v/>
      </c>
      <c r="E81" t="str">
        <f>IF(Tabell2[[#This Row],[Strekkode]]="","",_xlfn.XLOOKUP(C81,Typer!B:B,Typer!A:A,"Ukjent",0,1))</f>
        <v/>
      </c>
      <c r="F81" s="20" t="str">
        <f>IF(Tabell2[[#This Row],[Strekkode]]="","",_xlfn.NUMBERVALUE(MID(Tabell2[[#This Row],[Strekkode]],5,1),".",","))</f>
        <v/>
      </c>
      <c r="G81" s="20" t="str">
        <f>IF(Tabell2[[#This Row],[Strekkode]]="","",_xlfn.NUMBERVALUE(MID(Tabell2[[#This Row],[Strekkode]],6,2),",","."))</f>
        <v/>
      </c>
      <c r="H81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82" spans="2:8" x14ac:dyDescent="0.2">
      <c r="B82" s="22"/>
      <c r="C82" s="15" t="str">
        <f>IF(Tabell2[[#This Row],[Strekkode]]="","",_xlfn.NUMBERVALUE(MID(B82,13,4),",","."))</f>
        <v/>
      </c>
      <c r="D82" s="16" t="str">
        <f>IF(Tabell2[[#This Row],[Strekkode]]="","",_xlfn.XLOOKUP(C82,Typer!B:B,Typer!C:C,"Ukjent",0,1))</f>
        <v/>
      </c>
      <c r="E82" t="str">
        <f>IF(Tabell2[[#This Row],[Strekkode]]="","",_xlfn.XLOOKUP(C82,Typer!B:B,Typer!A:A,"Ukjent",0,1))</f>
        <v/>
      </c>
      <c r="F82" s="20" t="str">
        <f>IF(Tabell2[[#This Row],[Strekkode]]="","",_xlfn.NUMBERVALUE(MID(Tabell2[[#This Row],[Strekkode]],5,1),".",","))</f>
        <v/>
      </c>
      <c r="G82" s="20" t="str">
        <f>IF(Tabell2[[#This Row],[Strekkode]]="","",_xlfn.NUMBERVALUE(MID(Tabell2[[#This Row],[Strekkode]],6,2),",","."))</f>
        <v/>
      </c>
      <c r="H82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83" spans="2:8" x14ac:dyDescent="0.2">
      <c r="B83" s="22"/>
      <c r="C83" s="15" t="str">
        <f>IF(Tabell2[[#This Row],[Strekkode]]="","",_xlfn.NUMBERVALUE(MID(B83,13,4),",","."))</f>
        <v/>
      </c>
      <c r="D83" s="16" t="str">
        <f>IF(Tabell2[[#This Row],[Strekkode]]="","",_xlfn.XLOOKUP(C83,Typer!B:B,Typer!C:C,"Ukjent",0,1))</f>
        <v/>
      </c>
      <c r="E83" t="str">
        <f>IF(Tabell2[[#This Row],[Strekkode]]="","",_xlfn.XLOOKUP(C83,Typer!B:B,Typer!A:A,"Ukjent",0,1))</f>
        <v/>
      </c>
      <c r="F83" s="20" t="str">
        <f>IF(Tabell2[[#This Row],[Strekkode]]="","",_xlfn.NUMBERVALUE(MID(Tabell2[[#This Row],[Strekkode]],5,1),".",","))</f>
        <v/>
      </c>
      <c r="G83" s="20" t="str">
        <f>IF(Tabell2[[#This Row],[Strekkode]]="","",_xlfn.NUMBERVALUE(MID(Tabell2[[#This Row],[Strekkode]],6,2),",","."))</f>
        <v/>
      </c>
      <c r="H83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84" spans="2:8" x14ac:dyDescent="0.2">
      <c r="B84" s="22"/>
      <c r="C84" s="15" t="str">
        <f>IF(Tabell2[[#This Row],[Strekkode]]="","",_xlfn.NUMBERVALUE(MID(B84,13,4),",","."))</f>
        <v/>
      </c>
      <c r="D84" s="16" t="str">
        <f>IF(Tabell2[[#This Row],[Strekkode]]="","",_xlfn.XLOOKUP(C84,Typer!B:B,Typer!C:C,"Ukjent",0,1))</f>
        <v/>
      </c>
      <c r="E84" t="str">
        <f>IF(Tabell2[[#This Row],[Strekkode]]="","",_xlfn.XLOOKUP(C84,Typer!B:B,Typer!A:A,"Ukjent",0,1))</f>
        <v/>
      </c>
      <c r="F84" s="20" t="str">
        <f>IF(Tabell2[[#This Row],[Strekkode]]="","",_xlfn.NUMBERVALUE(MID(Tabell2[[#This Row],[Strekkode]],5,1),".",","))</f>
        <v/>
      </c>
      <c r="G84" s="20" t="str">
        <f>IF(Tabell2[[#This Row],[Strekkode]]="","",_xlfn.NUMBERVALUE(MID(Tabell2[[#This Row],[Strekkode]],6,2),",","."))</f>
        <v/>
      </c>
      <c r="H84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85" spans="2:8" x14ac:dyDescent="0.2">
      <c r="B85" s="22"/>
      <c r="C85" s="15" t="str">
        <f>IF(Tabell2[[#This Row],[Strekkode]]="","",_xlfn.NUMBERVALUE(MID(B85,13,4),",","."))</f>
        <v/>
      </c>
      <c r="D85" s="16" t="str">
        <f>IF(Tabell2[[#This Row],[Strekkode]]="","",_xlfn.XLOOKUP(C85,Typer!B:B,Typer!C:C,"Ukjent",0,1))</f>
        <v/>
      </c>
      <c r="E85" t="str">
        <f>IF(Tabell2[[#This Row],[Strekkode]]="","",_xlfn.XLOOKUP(C85,Typer!B:B,Typer!A:A,"Ukjent",0,1))</f>
        <v/>
      </c>
      <c r="F85" s="20" t="str">
        <f>IF(Tabell2[[#This Row],[Strekkode]]="","",_xlfn.NUMBERVALUE(MID(Tabell2[[#This Row],[Strekkode]],5,1),".",","))</f>
        <v/>
      </c>
      <c r="G85" s="20" t="str">
        <f>IF(Tabell2[[#This Row],[Strekkode]]="","",_xlfn.NUMBERVALUE(MID(Tabell2[[#This Row],[Strekkode]],6,2),",","."))</f>
        <v/>
      </c>
      <c r="H85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86" spans="2:8" x14ac:dyDescent="0.2">
      <c r="B86" s="22"/>
      <c r="C86" s="15" t="str">
        <f>IF(Tabell2[[#This Row],[Strekkode]]="","",_xlfn.NUMBERVALUE(MID(B86,13,4),",","."))</f>
        <v/>
      </c>
      <c r="D86" s="16" t="str">
        <f>IF(Tabell2[[#This Row],[Strekkode]]="","",_xlfn.XLOOKUP(C86,Typer!B:B,Typer!C:C,"Ukjent",0,1))</f>
        <v/>
      </c>
      <c r="E86" t="str">
        <f>IF(Tabell2[[#This Row],[Strekkode]]="","",_xlfn.XLOOKUP(C86,Typer!B:B,Typer!A:A,"Ukjent",0,1))</f>
        <v/>
      </c>
      <c r="F86" s="20" t="str">
        <f>IF(Tabell2[[#This Row],[Strekkode]]="","",_xlfn.NUMBERVALUE(MID(Tabell2[[#This Row],[Strekkode]],5,1),".",","))</f>
        <v/>
      </c>
      <c r="G86" s="20" t="str">
        <f>IF(Tabell2[[#This Row],[Strekkode]]="","",_xlfn.NUMBERVALUE(MID(Tabell2[[#This Row],[Strekkode]],6,2),",","."))</f>
        <v/>
      </c>
      <c r="H86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87" spans="2:8" x14ac:dyDescent="0.2">
      <c r="B87" s="22"/>
      <c r="C87" s="15" t="str">
        <f>IF(Tabell2[[#This Row],[Strekkode]]="","",_xlfn.NUMBERVALUE(MID(B87,13,4),",","."))</f>
        <v/>
      </c>
      <c r="D87" s="16" t="str">
        <f>IF(Tabell2[[#This Row],[Strekkode]]="","",_xlfn.XLOOKUP(C87,Typer!B:B,Typer!C:C,"Ukjent",0,1))</f>
        <v/>
      </c>
      <c r="E87" t="str">
        <f>IF(Tabell2[[#This Row],[Strekkode]]="","",_xlfn.XLOOKUP(C87,Typer!B:B,Typer!A:A,"Ukjent",0,1))</f>
        <v/>
      </c>
      <c r="F87" s="20" t="str">
        <f>IF(Tabell2[[#This Row],[Strekkode]]="","",_xlfn.NUMBERVALUE(MID(Tabell2[[#This Row],[Strekkode]],5,1),".",","))</f>
        <v/>
      </c>
      <c r="G87" s="20" t="str">
        <f>IF(Tabell2[[#This Row],[Strekkode]]="","",_xlfn.NUMBERVALUE(MID(Tabell2[[#This Row],[Strekkode]],6,2),",","."))</f>
        <v/>
      </c>
      <c r="H87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  <row r="88" spans="2:8" x14ac:dyDescent="0.2">
      <c r="B88" s="22"/>
      <c r="C88" s="15" t="str">
        <f>IF(Tabell2[[#This Row],[Strekkode]]="","",_xlfn.NUMBERVALUE(MID(B88,13,4),",","."))</f>
        <v/>
      </c>
      <c r="D88" s="16" t="str">
        <f>IF(Tabell2[[#This Row],[Strekkode]]="","",_xlfn.XLOOKUP(C88,Typer!B:B,Typer!C:C,"Ukjent",0,1))</f>
        <v/>
      </c>
      <c r="E88" t="str">
        <f>IF(Tabell2[[#This Row],[Strekkode]]="","",_xlfn.XLOOKUP(C88,Typer!B:B,Typer!A:A,"Ukjent",0,1))</f>
        <v/>
      </c>
      <c r="F88" s="20" t="str">
        <f>IF(Tabell2[[#This Row],[Strekkode]]="","",_xlfn.NUMBERVALUE(MID(Tabell2[[#This Row],[Strekkode]],5,1),".",","))</f>
        <v/>
      </c>
      <c r="G88" s="20" t="str">
        <f>IF(Tabell2[[#This Row],[Strekkode]]="","",_xlfn.NUMBERVALUE(MID(Tabell2[[#This Row],[Strekkode]],6,2),",","."))</f>
        <v/>
      </c>
      <c r="H88" s="15" t="str">
        <f>IF(Tabell2[[#This Row],[Strekkode]]="","",IF(AND(Tabell2[[#This Row],[År]]&lt;=4,_xlfn.NUMBERVALUE(LEFT(Tabell2[[#This Row],[Type]],2))&gt;14),2020+Tabell2[[#This Row],[År]],2010+Tabell2[[#This Row],[År]]))</f>
        <v/>
      </c>
    </row>
  </sheetData>
  <sheetProtection algorithmName="SHA-512" hashValue="7xfRFyCIBLbL0kW9bsDyMrwM3L6Vi8Xdgl0gVvDs0CgxfhwhAByujwRG95Pa8f9CJwSZ+nm4CVGA+SgknI15dA==" saltValue="IAGE0EigQlpULzClK0Pbig==" spinCount="100000" sheet="1" objects="1" scenarios="1" selectLockedCells="1"/>
  <mergeCells count="7">
    <mergeCell ref="K28:M28"/>
    <mergeCell ref="M11:N11"/>
    <mergeCell ref="J5:O5"/>
    <mergeCell ref="M7:N7"/>
    <mergeCell ref="M8:N8"/>
    <mergeCell ref="M9:N9"/>
    <mergeCell ref="M10:N10"/>
  </mergeCells>
  <phoneticPr fontId="22" type="noConversion"/>
  <hyperlinks>
    <hyperlink ref="M46" r:id="rId1" xr:uid="{E60C1F29-9187-7A4C-BEDA-6246B769C4DD}"/>
    <hyperlink ref="K28:M28" r:id="rId2" display="Sendes som Postens Bedriftspakke (link til høyre) til følgende adresse:" xr:uid="{6EBF84F7-CD7B-474F-B1F0-C540D1303E24}"/>
  </hyperlinks>
  <pageMargins left="0.7" right="0.7" top="0.75" bottom="0.75" header="0.3" footer="0.3"/>
  <pageSetup paperSize="9" scale="85" orientation="portrait" horizontalDpi="0" verticalDpi="0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61410E-2CEA-4CFF-BD2A-73FC1CA217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Typer</vt:lpstr>
      <vt:lpstr>Reklamasjonsskjema</vt:lpstr>
      <vt:lpstr>Reklamasjonsskjema!Utskriftsområde</vt:lpstr>
      <vt:lpstr>Reklamasjonsskjema!Utvalg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Harald Braarud</dc:creator>
  <cp:keywords/>
  <dc:description/>
  <cp:lastModifiedBy>Knut Lilloe Salvesen</cp:lastModifiedBy>
  <cp:revision/>
  <cp:lastPrinted>2024-04-02T08:16:33Z</cp:lastPrinted>
  <dcterms:created xsi:type="dcterms:W3CDTF">2023-09-28T06:18:48Z</dcterms:created>
  <dcterms:modified xsi:type="dcterms:W3CDTF">2024-11-14T13:01:43Z</dcterms:modified>
  <cp:category/>
  <cp:contentStatus/>
</cp:coreProperties>
</file>